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puddl\Documents\Documents\3 Meetings\2 Meeting 2024 - 25\2 June\AGAR\"/>
    </mc:Choice>
  </mc:AlternateContent>
  <xr:revisionPtr revIDLastSave="0" documentId="8_{63B2D381-2F43-4807-A0D2-8DDF479DFAB7}" xr6:coauthVersionLast="47" xr6:coauthVersionMax="47" xr10:uidLastSave="{00000000-0000-0000-0000-000000000000}"/>
  <bookViews>
    <workbookView xWindow="-120" yWindow="-120" windowWidth="29040" windowHeight="15720" tabRatio="874" xr2:uid="{00000000-000D-0000-FFFF-FFFF00000000}"/>
  </bookViews>
  <sheets>
    <sheet name="Accounting Statement" sheetId="13" r:id="rId1"/>
    <sheet name="Box 2 Precept" sheetId="1" r:id="rId2"/>
    <sheet name="Box 3 Receipts" sheetId="7" r:id="rId3"/>
    <sheet name="Box 4 Staff costs" sheetId="8" r:id="rId4"/>
    <sheet name="Box 5 Loan repayments" sheetId="9" r:id="rId5"/>
    <sheet name="Box 6 Payments" sheetId="10" r:id="rId6"/>
    <sheet name="Reserves" sheetId="14" r:id="rId7"/>
    <sheet name="Box 9 Fixed assets" sheetId="11" r:id="rId8"/>
    <sheet name="Box 10 Borrowings" sheetId="1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1" l="1"/>
  <c r="C34" i="11"/>
  <c r="C40" i="11"/>
  <c r="B40" i="11"/>
  <c r="D39" i="11"/>
  <c r="D38" i="11"/>
  <c r="D37" i="11"/>
  <c r="C13" i="13"/>
  <c r="D13" i="13"/>
  <c r="D40" i="11" l="1"/>
  <c r="F20" i="14"/>
  <c r="F17" i="14"/>
  <c r="G21" i="14" s="1"/>
  <c r="E4" i="14"/>
  <c r="F8" i="13"/>
  <c r="H8" i="13" s="1"/>
  <c r="E17" i="13"/>
  <c r="G17" i="13" s="1"/>
  <c r="E16" i="13"/>
  <c r="G16" i="13" s="1"/>
  <c r="E9" i="13"/>
  <c r="G9" i="13" s="1"/>
  <c r="E10" i="13"/>
  <c r="G10" i="13" s="1"/>
  <c r="E11" i="13"/>
  <c r="G11" i="13" s="1"/>
  <c r="E12" i="13"/>
  <c r="G12" i="13" s="1"/>
  <c r="E8" i="13"/>
  <c r="G8" i="13" s="1"/>
  <c r="F17" i="13"/>
  <c r="H17" i="13" s="1"/>
  <c r="F16" i="13"/>
  <c r="H16" i="13" s="1"/>
  <c r="F9" i="13"/>
  <c r="H9" i="13" s="1"/>
  <c r="F10" i="13"/>
  <c r="H10" i="13" s="1"/>
  <c r="F11" i="13"/>
  <c r="H11" i="13" s="1"/>
  <c r="F12" i="13"/>
  <c r="H12" i="13" s="1"/>
  <c r="J9" i="13" l="1"/>
  <c r="J17" i="13"/>
  <c r="J16" i="13"/>
  <c r="J12" i="13"/>
  <c r="J8" i="13"/>
  <c r="J11" i="13"/>
  <c r="J10" i="13"/>
  <c r="E4" i="12"/>
  <c r="C4" i="12"/>
  <c r="E4" i="11"/>
  <c r="C4" i="11"/>
  <c r="E4" i="10"/>
  <c r="C4" i="10"/>
  <c r="E4" i="9"/>
  <c r="C4" i="9"/>
  <c r="E4" i="8"/>
  <c r="C4" i="8"/>
  <c r="E4" i="7"/>
  <c r="C4" i="7"/>
  <c r="C4" i="1"/>
  <c r="E4" i="1"/>
  <c r="C19" i="12"/>
  <c r="B19" i="12"/>
  <c r="D18" i="12"/>
  <c r="D17" i="12"/>
  <c r="D16" i="12"/>
  <c r="D15" i="12"/>
  <c r="D14" i="12"/>
  <c r="D13" i="12"/>
  <c r="D12" i="12"/>
  <c r="F7" i="12" s="1"/>
  <c r="C28" i="11"/>
  <c r="B28" i="11"/>
  <c r="D27" i="11"/>
  <c r="D26" i="11"/>
  <c r="D25" i="11"/>
  <c r="D24" i="11"/>
  <c r="D23" i="11"/>
  <c r="D22" i="11"/>
  <c r="D21" i="11"/>
  <c r="D20" i="11"/>
  <c r="D19" i="11"/>
  <c r="D18" i="11"/>
  <c r="D17" i="11"/>
  <c r="D16" i="11"/>
  <c r="D15" i="11"/>
  <c r="D14" i="11"/>
  <c r="D13" i="11"/>
  <c r="C29" i="10"/>
  <c r="B29" i="10"/>
  <c r="D28" i="10"/>
  <c r="D27" i="10"/>
  <c r="D26" i="10"/>
  <c r="D25" i="10"/>
  <c r="D24" i="10"/>
  <c r="D23" i="10"/>
  <c r="D22" i="10"/>
  <c r="D21" i="10"/>
  <c r="D20" i="10"/>
  <c r="D19" i="10"/>
  <c r="D18" i="10"/>
  <c r="D17" i="10"/>
  <c r="D16" i="10"/>
  <c r="D15" i="10"/>
  <c r="D14" i="10"/>
  <c r="C27" i="9"/>
  <c r="B27" i="9"/>
  <c r="D26" i="9"/>
  <c r="D25" i="9"/>
  <c r="D24" i="9"/>
  <c r="D23" i="9"/>
  <c r="D22" i="9"/>
  <c r="D21" i="9"/>
  <c r="D20" i="9"/>
  <c r="D19" i="9"/>
  <c r="D18" i="9"/>
  <c r="D17" i="9"/>
  <c r="D16" i="9"/>
  <c r="D15" i="9"/>
  <c r="D14" i="9"/>
  <c r="D13" i="9"/>
  <c r="D12" i="9"/>
  <c r="D27" i="9" s="1"/>
  <c r="C28" i="8"/>
  <c r="B28" i="8"/>
  <c r="D27" i="8"/>
  <c r="D26" i="8"/>
  <c r="D25" i="8"/>
  <c r="D24" i="8"/>
  <c r="D23" i="8"/>
  <c r="D22" i="8"/>
  <c r="D21" i="8"/>
  <c r="D20" i="8"/>
  <c r="D19" i="8"/>
  <c r="D18" i="8"/>
  <c r="D17" i="8"/>
  <c r="D16" i="8"/>
  <c r="D15" i="8"/>
  <c r="D14" i="8"/>
  <c r="D13" i="8"/>
  <c r="C30" i="7"/>
  <c r="B30" i="7"/>
  <c r="D15" i="7"/>
  <c r="D29" i="7"/>
  <c r="D28" i="7"/>
  <c r="D27" i="7"/>
  <c r="D26" i="7"/>
  <c r="D25" i="7"/>
  <c r="D24" i="7"/>
  <c r="D23" i="7"/>
  <c r="D22" i="7"/>
  <c r="D21" i="7"/>
  <c r="D20" i="7"/>
  <c r="D19" i="7"/>
  <c r="D18" i="7"/>
  <c r="D17" i="7"/>
  <c r="D16" i="7"/>
  <c r="D14" i="1"/>
  <c r="D15" i="1"/>
  <c r="D16" i="1"/>
  <c r="D17" i="1"/>
  <c r="D18" i="1"/>
  <c r="D19" i="1"/>
  <c r="C26" i="1"/>
  <c r="B26" i="1"/>
  <c r="D12" i="1"/>
  <c r="D13" i="1"/>
  <c r="D20" i="1"/>
  <c r="D21" i="1"/>
  <c r="D22" i="1"/>
  <c r="D23" i="1"/>
  <c r="D24" i="1"/>
  <c r="D25" i="1"/>
  <c r="E7" i="10" l="1"/>
  <c r="F7" i="10" s="1"/>
  <c r="D29" i="10"/>
  <c r="D30" i="7"/>
  <c r="E7" i="8"/>
  <c r="F7" i="8" s="1"/>
  <c r="E6" i="12"/>
  <c r="E7" i="12"/>
  <c r="E7" i="11"/>
  <c r="F7" i="11" s="1"/>
  <c r="E7" i="9"/>
  <c r="F7" i="9" s="1"/>
  <c r="E7" i="7"/>
  <c r="F7" i="7" s="1"/>
  <c r="C4" i="14"/>
  <c r="E7" i="1"/>
  <c r="F7" i="1" s="1"/>
  <c r="E6" i="8"/>
  <c r="E6" i="7"/>
  <c r="E6" i="9"/>
  <c r="E6" i="10"/>
  <c r="E6" i="11"/>
  <c r="E6" i="1"/>
  <c r="D19" i="12"/>
  <c r="D28" i="11"/>
  <c r="D28" i="8"/>
  <c r="D26" i="1"/>
</calcChain>
</file>

<file path=xl/sharedStrings.xml><?xml version="1.0" encoding="utf-8"?>
<sst xmlns="http://schemas.openxmlformats.org/spreadsheetml/2006/main" count="155" uniqueCount="76">
  <si>
    <t>Total</t>
  </si>
  <si>
    <t>Explanation (Ensure each explanation is quantified)</t>
  </si>
  <si>
    <t>2022/23</t>
  </si>
  <si>
    <t>Precept or rates and levies</t>
  </si>
  <si>
    <t>2022/23       £</t>
  </si>
  <si>
    <t>Difference</t>
  </si>
  <si>
    <t>Enter more lines as appropriate</t>
  </si>
  <si>
    <t>Use the table below to breakdown your explanation</t>
  </si>
  <si>
    <t>Other receipts</t>
  </si>
  <si>
    <t>Staff costs</t>
  </si>
  <si>
    <t>Loan interest &amp; capital repayments</t>
  </si>
  <si>
    <t>All other payments</t>
  </si>
  <si>
    <t>Total fixed assets inc. long term investments</t>
  </si>
  <si>
    <t>(include any new additions or sold assets which should be reflected in other receipts or other payments)</t>
  </si>
  <si>
    <t>Total borrowings</t>
  </si>
  <si>
    <t>Year ending</t>
  </si>
  <si>
    <t>Notes and guidance</t>
  </si>
  <si>
    <t>1. Balances brought forward</t>
  </si>
  <si>
    <t>2. (+) Precept or Rates and Levies</t>
  </si>
  <si>
    <t>Total amount of precept (or for IDBs rates and levies) received or receivable in the year. Exclude any grants received.</t>
  </si>
  <si>
    <t>3. (+) Total other receipts</t>
  </si>
  <si>
    <t>Total income or receipts as recorded in the cashbook less the precept or rates/levies received (line 2). Include any grants received.</t>
  </si>
  <si>
    <t>4. (-) Staff costs</t>
  </si>
  <si>
    <t>Total expenditure or payments made to and on behalf of all employees.  Include gross salaries and wages, employers NI contirbutions, employers pension contributions, gratuities and severance payments.</t>
  </si>
  <si>
    <t>5. (-) Loan interest/capital repayments</t>
  </si>
  <si>
    <t>Total expenditure of payments of capital and interest made during the year on the authority's borrowings (if any).</t>
  </si>
  <si>
    <t>6. (-) All other payments</t>
  </si>
  <si>
    <t>Total expenditure or payments as recorded in the cashbook less staff costs (line 4) and loan interest/capital repayments (line 5).</t>
  </si>
  <si>
    <t>7. (=) Balances carried forward</t>
  </si>
  <si>
    <t>Total balances and reserves at the end of the year.  Must equal (1+2+3) - (4+5+6).</t>
  </si>
  <si>
    <t>8. Total value of cash and short term investments</t>
  </si>
  <si>
    <r>
      <t xml:space="preserve">The sum of all current and deposit bank accounts, cash holdings and short term investments held as at 31 March - </t>
    </r>
    <r>
      <rPr>
        <b/>
        <sz val="11"/>
        <color theme="1"/>
        <rFont val="Calibri"/>
        <family val="2"/>
        <scheme val="minor"/>
      </rPr>
      <t>to agree with bank reconciliation.</t>
    </r>
  </si>
  <si>
    <t>9. Total fixed assets plus long term investments and assets</t>
  </si>
  <si>
    <t>The value of all the property the authority owns - it is made up of all its fixed assets and long term investments as at 31 March.</t>
  </si>
  <si>
    <t>10. Total borrowings</t>
  </si>
  <si>
    <t>The outstanding capital balances as at 31 March of all loans from third parties (including PWLB).</t>
  </si>
  <si>
    <t>Total balances and reserves at the beginning of the year as recorded in the financial records.  Value must agree to Box 7 of previous year</t>
  </si>
  <si>
    <t>Please round all figures to nearest £1.  Do not leave any boxes blank and report £0 or Nil balances.  All figures must agree to underlying financial records.</t>
  </si>
  <si>
    <t>By completing this box, the figures will pull through to the relevant tabs of the workbook to assist you in reporting on the significant variances</t>
  </si>
  <si>
    <t>% Change</t>
  </si>
  <si>
    <t>(consider any fixed assets that have been sold and ensure reflected in explanation in box 9 fixed assets)</t>
  </si>
  <si>
    <t>(consider any fixed assets that have been purchased and reflect in explanation in box 9 fixed assets)</t>
  </si>
  <si>
    <t>Explanation required</t>
  </si>
  <si>
    <t>Variance £</t>
  </si>
  <si>
    <t>Variance %</t>
  </si>
  <si>
    <t>Reserves</t>
  </si>
  <si>
    <t>Box 7</t>
  </si>
  <si>
    <t>Precept</t>
  </si>
  <si>
    <t>£</t>
  </si>
  <si>
    <t>Earmarked reserves:</t>
  </si>
  <si>
    <t>Reserve 1</t>
  </si>
  <si>
    <t>Reserve 2</t>
  </si>
  <si>
    <t>Reserve 3</t>
  </si>
  <si>
    <t>Reserve 4</t>
  </si>
  <si>
    <t>Reserve 5</t>
  </si>
  <si>
    <t>Reserve 6</t>
  </si>
  <si>
    <t>Reserve 7</t>
  </si>
  <si>
    <t>General reserve</t>
  </si>
  <si>
    <t>Total reserves (must agree to Box 7)</t>
  </si>
  <si>
    <t>Bal c/f checker</t>
  </si>
  <si>
    <t>Accounting statements 2023-24</t>
  </si>
  <si>
    <t>2023/24</t>
  </si>
  <si>
    <t>2023/24       £</t>
  </si>
  <si>
    <t>Please ensure you complete the value for both years, please do not provide the movement only.</t>
  </si>
  <si>
    <t>Is this purchase an asset and reflected in Box 9</t>
  </si>
  <si>
    <t>Fixed assets</t>
  </si>
  <si>
    <t>Long Term investments</t>
  </si>
  <si>
    <t>Please provide 3rd party confirmation if a non PWLB loan</t>
  </si>
  <si>
    <t>Please explain in the Reserves tab</t>
  </si>
  <si>
    <t>Is this asset movement reflected in Box 3 or Box 6</t>
  </si>
  <si>
    <t>If No please explain why</t>
  </si>
  <si>
    <t>Please provide value of investments held at each year end</t>
  </si>
  <si>
    <t>Identify and quantify, changes in head count, pay awards, change in hours, please provide a value</t>
  </si>
  <si>
    <t>Change in NI code for new Clerk: £1311
Increase in hours for Clerk: £385
Increase in Pension: £395
Decrease in Caretaker hours: minus £182
Total £1909</t>
  </si>
  <si>
    <t>Not all grants paid last FY year, paid May this FY. Plus grants due this year paid Dec. (Double grant pay out this FY). Additional grant for Puddletown Village Hall for Solar batteries. £5,333
New playpark equipment: £2,950
Treeworks: £14,480
new Bus Shelter £2,755
new benches: £2,184
new defib cabinet £210
new flood defences £5,940
Pavilion repairs after break in £9,127
Shutter repairs £3,499
Vertidraining: £1,135
Total £47,613
Difference £5,380 (General price increase for ground maintenance plus various small items under £50 each (locks x 5)</t>
  </si>
  <si>
    <t xml:space="preserve">Money moved to interest saving account, ths year is the first full year of receiveing high level interest on savings - Bank Interest: £2,710 
New homes built in area. CIL: £17,122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</si>
</sst>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i/>
      <sz val="8"/>
      <color theme="1"/>
      <name val="Calibri"/>
      <family val="2"/>
      <scheme val="minor"/>
    </font>
    <font>
      <b/>
      <i/>
      <sz val="11"/>
      <color theme="1"/>
      <name val="Calibri"/>
      <family val="2"/>
      <scheme val="minor"/>
    </font>
    <font>
      <b/>
      <sz val="10"/>
      <color theme="1"/>
      <name val="Calibri"/>
      <family val="2"/>
      <scheme val="minor"/>
    </font>
    <font>
      <sz val="11"/>
      <color theme="1"/>
      <name val="Calibri"/>
      <family val="2"/>
      <scheme val="minor"/>
    </font>
    <font>
      <b/>
      <i/>
      <sz val="8"/>
      <color rgb="FFFF0000"/>
      <name val="Calibri"/>
      <family val="2"/>
      <scheme val="minor"/>
    </font>
    <font>
      <b/>
      <sz val="11"/>
      <color theme="1"/>
      <name val="Calibri"/>
      <family val="2"/>
      <scheme val="minor"/>
    </font>
    <font>
      <sz val="11"/>
      <name val="Calibri"/>
      <family val="2"/>
      <scheme val="minor"/>
    </font>
    <font>
      <b/>
      <i/>
      <sz val="11"/>
      <name val="Calibri"/>
      <family val="2"/>
      <scheme val="minor"/>
    </font>
    <font>
      <i/>
      <sz val="11"/>
      <color theme="1"/>
      <name val="Calibri"/>
      <family val="2"/>
      <scheme val="minor"/>
    </font>
    <font>
      <b/>
      <u/>
      <sz val="11"/>
      <color theme="1"/>
      <name val="Calibri"/>
      <family val="2"/>
      <scheme val="minor"/>
    </font>
    <font>
      <b/>
      <i/>
      <sz val="8"/>
      <name val="Calibri"/>
      <family val="2"/>
      <scheme val="minor"/>
    </font>
    <font>
      <b/>
      <i/>
      <sz val="10"/>
      <color rgb="FFFF0000"/>
      <name val="Trebuchet MS"/>
      <family val="2"/>
    </font>
    <font>
      <b/>
      <i/>
      <sz val="10"/>
      <color rgb="FF00B0F0"/>
      <name val="Trebuchet MS"/>
      <family val="2"/>
    </font>
    <font>
      <sz val="11"/>
      <color rgb="FF00B0F0"/>
      <name val="Calibri"/>
      <family val="2"/>
      <scheme val="minor"/>
    </font>
    <font>
      <sz val="11"/>
      <color theme="1"/>
      <name val="Trebuchet MS"/>
      <family val="2"/>
    </font>
    <font>
      <b/>
      <sz val="11"/>
      <color theme="1"/>
      <name val="Trebuchet MS"/>
      <family val="2"/>
    </font>
    <font>
      <b/>
      <u/>
      <sz val="11"/>
      <color theme="1"/>
      <name val="Trebuchet MS"/>
      <family val="2"/>
    </font>
    <font>
      <b/>
      <i/>
      <sz val="11"/>
      <color theme="1"/>
      <name val="Trebuchet MS"/>
      <family val="2"/>
    </font>
    <font>
      <b/>
      <i/>
      <sz val="11"/>
      <color rgb="FFFF0000"/>
      <name val="Calibri"/>
      <family val="2"/>
      <scheme val="minor"/>
    </font>
    <font>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90">
    <xf numFmtId="0" fontId="0" fillId="0" borderId="0" xfId="0"/>
    <xf numFmtId="0" fontId="0" fillId="0" borderId="1" xfId="0" applyBorder="1"/>
    <xf numFmtId="0" fontId="1" fillId="0" borderId="0" xfId="0" applyFont="1"/>
    <xf numFmtId="0" fontId="3" fillId="0" borderId="0" xfId="0" applyFont="1"/>
    <xf numFmtId="0" fontId="3" fillId="2" borderId="1" xfId="0" applyFont="1" applyFill="1" applyBorder="1" applyAlignment="1">
      <alignment horizontal="center" wrapText="1"/>
    </xf>
    <xf numFmtId="0" fontId="3" fillId="2" borderId="1" xfId="0" applyFont="1" applyFill="1" applyBorder="1" applyAlignment="1">
      <alignment wrapText="1"/>
    </xf>
    <xf numFmtId="9" fontId="2" fillId="0" borderId="1" xfId="1" applyFont="1" applyBorder="1"/>
    <xf numFmtId="0" fontId="5" fillId="0" borderId="0" xfId="0" applyFont="1"/>
    <xf numFmtId="0" fontId="6" fillId="0" borderId="0" xfId="0" applyFont="1"/>
    <xf numFmtId="0" fontId="6" fillId="0" borderId="1" xfId="0" applyFont="1" applyBorder="1" applyAlignment="1">
      <alignment horizontal="right"/>
    </xf>
    <xf numFmtId="0" fontId="6" fillId="0" borderId="1" xfId="0" applyFont="1" applyBorder="1"/>
    <xf numFmtId="0" fontId="7" fillId="0" borderId="0" xfId="0" applyFont="1"/>
    <xf numFmtId="0" fontId="7" fillId="0" borderId="1" xfId="0" applyFont="1" applyBorder="1"/>
    <xf numFmtId="0" fontId="8" fillId="0" borderId="1" xfId="0" applyFont="1" applyBorder="1"/>
    <xf numFmtId="0" fontId="9" fillId="0" borderId="0" xfId="0" applyFont="1"/>
    <xf numFmtId="0" fontId="10" fillId="0" borderId="0" xfId="0" applyFont="1"/>
    <xf numFmtId="0" fontId="11" fillId="0" borderId="0" xfId="0" applyFont="1"/>
    <xf numFmtId="0" fontId="8" fillId="0" borderId="0" xfId="0" applyFont="1"/>
    <xf numFmtId="0" fontId="12" fillId="0" borderId="0" xfId="0" applyFont="1"/>
    <xf numFmtId="0" fontId="13" fillId="0" borderId="0" xfId="0" applyFont="1"/>
    <xf numFmtId="0" fontId="14" fillId="0" borderId="0" xfId="0" applyFont="1"/>
    <xf numFmtId="0" fontId="0" fillId="0" borderId="0" xfId="0" applyAlignment="1">
      <alignment horizontal="left" vertical="top"/>
    </xf>
    <xf numFmtId="0" fontId="0" fillId="0" borderId="0" xfId="0" applyAlignment="1">
      <alignment vertical="top" wrapText="1"/>
    </xf>
    <xf numFmtId="0" fontId="0" fillId="0" borderId="9" xfId="0" applyBorder="1" applyAlignment="1">
      <alignmen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0" fillId="0" borderId="0" xfId="0" applyFont="1" applyAlignment="1">
      <alignment vertical="top" wrapText="1"/>
    </xf>
    <xf numFmtId="0" fontId="0" fillId="2" borderId="4" xfId="0" applyFill="1" applyBorder="1" applyAlignment="1">
      <alignment vertical="top" wrapText="1"/>
    </xf>
    <xf numFmtId="0" fontId="0" fillId="2" borderId="6" xfId="0" applyFill="1" applyBorder="1" applyAlignment="1">
      <alignment vertical="top" wrapText="1"/>
    </xf>
    <xf numFmtId="15" fontId="6" fillId="2" borderId="1" xfId="0" applyNumberFormat="1" applyFont="1" applyFill="1" applyBorder="1" applyAlignment="1">
      <alignment horizontal="center"/>
    </xf>
    <xf numFmtId="0" fontId="0" fillId="3" borderId="6" xfId="0" applyFill="1" applyBorder="1" applyAlignment="1">
      <alignment horizontal="left" vertical="top" wrapText="1"/>
    </xf>
    <xf numFmtId="0" fontId="0" fillId="3" borderId="6" xfId="0" applyFill="1" applyBorder="1" applyAlignment="1">
      <alignment vertical="top" wrapText="1"/>
    </xf>
    <xf numFmtId="0" fontId="0" fillId="3" borderId="7" xfId="0" applyFill="1" applyBorder="1" applyAlignment="1">
      <alignment vertical="top" wrapText="1"/>
    </xf>
    <xf numFmtId="0" fontId="0" fillId="3" borderId="4" xfId="0" applyFill="1" applyBorder="1" applyAlignment="1">
      <alignment vertical="top" wrapText="1"/>
    </xf>
    <xf numFmtId="0" fontId="0" fillId="4" borderId="1" xfId="0" applyFill="1" applyBorder="1" applyAlignment="1">
      <alignment horizontal="left" vertical="top"/>
    </xf>
    <xf numFmtId="0" fontId="0" fillId="4" borderId="8" xfId="0" applyFill="1" applyBorder="1" applyAlignment="1">
      <alignment horizontal="left" vertical="top"/>
    </xf>
    <xf numFmtId="0" fontId="0" fillId="3" borderId="1" xfId="0" applyFill="1" applyBorder="1"/>
    <xf numFmtId="0" fontId="6" fillId="2" borderId="10"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3" borderId="2" xfId="0" applyFill="1" applyBorder="1" applyAlignment="1">
      <alignment horizontal="left" vertical="top" wrapText="1"/>
    </xf>
    <xf numFmtId="0" fontId="0" fillId="3" borderId="11" xfId="0" applyFill="1" applyBorder="1" applyAlignment="1">
      <alignment horizontal="left" vertical="top" wrapText="1"/>
    </xf>
    <xf numFmtId="0" fontId="0" fillId="3" borderId="10" xfId="0" applyFill="1" applyBorder="1" applyAlignment="1">
      <alignment horizontal="left" vertical="top" wrapText="1"/>
    </xf>
    <xf numFmtId="0" fontId="6" fillId="2" borderId="12" xfId="0" applyFont="1" applyFill="1" applyBorder="1" applyAlignment="1">
      <alignment horizontal="center" vertical="top" wrapText="1"/>
    </xf>
    <xf numFmtId="0" fontId="0" fillId="5" borderId="13" xfId="0" applyFill="1" applyBorder="1"/>
    <xf numFmtId="0" fontId="0" fillId="5" borderId="13" xfId="0" applyFill="1" applyBorder="1" applyAlignment="1">
      <alignment horizontal="left" vertical="top"/>
    </xf>
    <xf numFmtId="0" fontId="0" fillId="5" borderId="12" xfId="0" applyFill="1" applyBorder="1"/>
    <xf numFmtId="0" fontId="0" fillId="0" borderId="13" xfId="0" applyBorder="1" applyAlignment="1">
      <alignment horizontal="left" vertical="top" wrapText="1"/>
    </xf>
    <xf numFmtId="0" fontId="6" fillId="2" borderId="10" xfId="0" applyFont="1" applyFill="1" applyBorder="1" applyAlignment="1">
      <alignment horizontal="center"/>
    </xf>
    <xf numFmtId="15" fontId="6" fillId="2" borderId="2" xfId="0" applyNumberFormat="1" applyFont="1" applyFill="1" applyBorder="1" applyAlignment="1">
      <alignment horizontal="center"/>
    </xf>
    <xf numFmtId="9" fontId="0" fillId="4" borderId="2" xfId="1" applyFont="1" applyFill="1" applyBorder="1" applyAlignment="1">
      <alignment horizontal="center" vertical="top"/>
    </xf>
    <xf numFmtId="0" fontId="0" fillId="4" borderId="2" xfId="0" applyFill="1" applyBorder="1" applyAlignment="1">
      <alignment horizontal="center" vertical="top"/>
    </xf>
    <xf numFmtId="0" fontId="0" fillId="4" borderId="11" xfId="0" applyFill="1" applyBorder="1" applyAlignment="1">
      <alignment horizontal="center" vertical="top"/>
    </xf>
    <xf numFmtId="0" fontId="0" fillId="0" borderId="9" xfId="0" applyBorder="1" applyAlignment="1">
      <alignment horizontal="center"/>
    </xf>
    <xf numFmtId="0" fontId="0" fillId="4" borderId="10" xfId="0" applyFill="1" applyBorder="1" applyAlignment="1">
      <alignment horizontal="center" vertical="top"/>
    </xf>
    <xf numFmtId="0" fontId="0" fillId="2" borderId="10" xfId="0" applyFill="1" applyBorder="1" applyAlignment="1">
      <alignment horizontal="center" vertical="top"/>
    </xf>
    <xf numFmtId="0" fontId="0" fillId="2" borderId="2" xfId="0" applyFill="1" applyBorder="1" applyAlignment="1">
      <alignment horizontal="center" vertical="top"/>
    </xf>
    <xf numFmtId="0" fontId="0" fillId="2" borderId="11" xfId="0" applyFill="1" applyBorder="1" applyAlignment="1">
      <alignment horizontal="center" vertical="top"/>
    </xf>
    <xf numFmtId="9" fontId="0" fillId="2" borderId="10" xfId="1" applyFont="1" applyFill="1" applyBorder="1" applyAlignment="1">
      <alignment horizontal="center" vertical="top"/>
    </xf>
    <xf numFmtId="9" fontId="0" fillId="4" borderId="11" xfId="1" applyFont="1" applyFill="1" applyBorder="1" applyAlignment="1">
      <alignment horizontal="center" vertical="top"/>
    </xf>
    <xf numFmtId="0" fontId="15" fillId="0" borderId="0" xfId="0" applyFont="1"/>
    <xf numFmtId="0" fontId="16" fillId="0" borderId="0" xfId="0" applyFont="1"/>
    <xf numFmtId="0" fontId="15" fillId="6" borderId="0" xfId="0" applyFont="1" applyFill="1"/>
    <xf numFmtId="0" fontId="15" fillId="0" borderId="14" xfId="0" applyFont="1" applyBorder="1"/>
    <xf numFmtId="0" fontId="16" fillId="0" borderId="15" xfId="0" applyFont="1" applyBorder="1"/>
    <xf numFmtId="0" fontId="17" fillId="0" borderId="0" xfId="0" applyFont="1"/>
    <xf numFmtId="0" fontId="15" fillId="3" borderId="1" xfId="0" applyFont="1" applyFill="1" applyBorder="1"/>
    <xf numFmtId="0" fontId="15" fillId="0" borderId="0" xfId="0" applyFont="1" applyAlignment="1">
      <alignment horizontal="right"/>
    </xf>
    <xf numFmtId="9" fontId="18" fillId="0" borderId="0" xfId="1" applyFont="1" applyBorder="1"/>
    <xf numFmtId="43" fontId="0" fillId="4" borderId="1" xfId="2" applyFont="1" applyFill="1" applyBorder="1" applyAlignment="1">
      <alignment horizontal="center" vertical="top"/>
    </xf>
    <xf numFmtId="43" fontId="0" fillId="2" borderId="8" xfId="2" applyFont="1" applyFill="1" applyBorder="1" applyAlignment="1">
      <alignment horizontal="center" vertical="top"/>
    </xf>
    <xf numFmtId="43" fontId="0" fillId="4" borderId="5" xfId="2" applyFont="1" applyFill="1" applyBorder="1" applyAlignment="1">
      <alignment horizontal="center" vertical="top"/>
    </xf>
    <xf numFmtId="43" fontId="0" fillId="4" borderId="8" xfId="2" applyFont="1" applyFill="1" applyBorder="1" applyAlignment="1">
      <alignment horizontal="center" vertical="top"/>
    </xf>
    <xf numFmtId="0" fontId="3" fillId="2" borderId="2" xfId="0" applyFont="1" applyFill="1" applyBorder="1" applyAlignment="1">
      <alignment wrapText="1"/>
    </xf>
    <xf numFmtId="0" fontId="0" fillId="0" borderId="3" xfId="0" applyBorder="1" applyAlignment="1">
      <alignment wrapText="1"/>
    </xf>
    <xf numFmtId="0" fontId="8" fillId="2" borderId="1" xfId="0" applyFont="1" applyFill="1" applyBorder="1"/>
    <xf numFmtId="0" fontId="6" fillId="2" borderId="1" xfId="0" applyFont="1" applyFill="1" applyBorder="1"/>
    <xf numFmtId="0" fontId="19" fillId="0" borderId="0" xfId="0" applyFont="1"/>
    <xf numFmtId="0" fontId="6" fillId="2" borderId="5" xfId="0" applyFont="1" applyFill="1" applyBorder="1" applyAlignment="1">
      <alignment horizontal="center"/>
    </xf>
    <xf numFmtId="0" fontId="6" fillId="0" borderId="0" xfId="0" applyFont="1" applyAlignment="1">
      <alignment vertical="top" wrapText="1"/>
    </xf>
    <xf numFmtId="0" fontId="6" fillId="0" borderId="0" xfId="0" applyFont="1"/>
    <xf numFmtId="0" fontId="7" fillId="0" borderId="2" xfId="0" applyFont="1" applyBorder="1"/>
    <xf numFmtId="0" fontId="0" fillId="0" borderId="3" xfId="0" applyBorder="1"/>
    <xf numFmtId="0" fontId="6" fillId="0" borderId="2" xfId="0" applyFont="1" applyBorder="1"/>
    <xf numFmtId="0" fontId="3" fillId="2" borderId="2" xfId="0" applyFont="1" applyFill="1" applyBorder="1" applyAlignment="1">
      <alignment wrapText="1"/>
    </xf>
    <xf numFmtId="0" fontId="0" fillId="0" borderId="3" xfId="0" applyBorder="1" applyAlignment="1">
      <alignment wrapText="1"/>
    </xf>
    <xf numFmtId="0" fontId="8" fillId="0" borderId="2" xfId="0" applyFont="1" applyBorder="1"/>
    <xf numFmtId="0" fontId="8" fillId="0" borderId="3" xfId="0" applyFont="1" applyBorder="1"/>
    <xf numFmtId="0" fontId="8" fillId="0" borderId="2" xfId="0" applyFont="1" applyBorder="1" applyAlignment="1">
      <alignment wrapText="1"/>
    </xf>
    <xf numFmtId="0" fontId="20" fillId="0" borderId="2" xfId="0" applyFont="1" applyBorder="1" applyAlignment="1">
      <alignment wrapText="1"/>
    </xf>
    <xf numFmtId="0" fontId="20" fillId="0" borderId="3" xfId="0" applyFont="1" applyBorder="1"/>
  </cellXfs>
  <cellStyles count="3">
    <cellStyle name="Comma" xfId="2" builtinId="3"/>
    <cellStyle name="Normal" xfId="0" builtinId="0"/>
    <cellStyle name="Percent" xfId="1" builtinId="5"/>
  </cellStyles>
  <dxfs count="7">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A7ED1-8665-4D3D-A776-EE9DC5C1B51B}">
  <sheetPr>
    <pageSetUpPr fitToPage="1"/>
  </sheetPr>
  <dimension ref="B1:J17"/>
  <sheetViews>
    <sheetView tabSelected="1" workbookViewId="0">
      <selection activeCell="C12" sqref="C12:D12"/>
    </sheetView>
  </sheetViews>
  <sheetFormatPr defaultRowHeight="15" x14ac:dyDescent="0.25"/>
  <cols>
    <col min="1" max="1" width="4.140625" customWidth="1"/>
    <col min="2" max="2" width="28.7109375" style="22" customWidth="1"/>
    <col min="3" max="6" width="16.5703125" customWidth="1"/>
    <col min="7" max="8" width="16.5703125" hidden="1" customWidth="1"/>
    <col min="9" max="9" width="77.140625" style="24" customWidth="1"/>
    <col min="10" max="10" width="23.140625" bestFit="1" customWidth="1"/>
  </cols>
  <sheetData>
    <row r="1" spans="2:10" ht="17.25" customHeight="1" x14ac:dyDescent="0.25">
      <c r="B1" s="26" t="s">
        <v>60</v>
      </c>
    </row>
    <row r="3" spans="2:10" ht="15" customHeight="1" x14ac:dyDescent="0.25">
      <c r="B3" s="78" t="s">
        <v>38</v>
      </c>
      <c r="C3" s="79"/>
      <c r="D3" s="79"/>
      <c r="E3" s="79"/>
      <c r="F3" s="79"/>
      <c r="G3" s="79"/>
      <c r="H3" s="79"/>
      <c r="I3" s="79"/>
    </row>
    <row r="4" spans="2:10" ht="15" customHeight="1" thickBot="1" x14ac:dyDescent="0.3"/>
    <row r="5" spans="2:10" ht="15" customHeight="1" x14ac:dyDescent="0.25">
      <c r="B5" s="27"/>
      <c r="C5" s="77" t="s">
        <v>15</v>
      </c>
      <c r="D5" s="77"/>
      <c r="E5" s="47"/>
      <c r="F5" s="47"/>
      <c r="G5" s="47"/>
      <c r="H5" s="47"/>
      <c r="I5" s="37" t="s">
        <v>16</v>
      </c>
      <c r="J5" s="42" t="s">
        <v>42</v>
      </c>
    </row>
    <row r="6" spans="2:10" ht="30" x14ac:dyDescent="0.25">
      <c r="B6" s="28"/>
      <c r="C6" s="29">
        <v>45016</v>
      </c>
      <c r="D6" s="29">
        <v>45382</v>
      </c>
      <c r="E6" s="48" t="s">
        <v>43</v>
      </c>
      <c r="F6" s="48" t="s">
        <v>44</v>
      </c>
      <c r="G6" s="48"/>
      <c r="H6" s="48"/>
      <c r="I6" s="38" t="s">
        <v>37</v>
      </c>
      <c r="J6" s="43"/>
    </row>
    <row r="7" spans="2:10" s="21" customFormat="1" ht="30" x14ac:dyDescent="0.25">
      <c r="B7" s="30" t="s">
        <v>17</v>
      </c>
      <c r="C7" s="68">
        <v>85310</v>
      </c>
      <c r="D7" s="68">
        <v>131959</v>
      </c>
      <c r="E7" s="55"/>
      <c r="F7" s="55"/>
      <c r="G7" s="50"/>
      <c r="H7" s="50"/>
      <c r="I7" s="39" t="s">
        <v>36</v>
      </c>
      <c r="J7" s="44"/>
    </row>
    <row r="8" spans="2:10" s="21" customFormat="1" ht="30" x14ac:dyDescent="0.25">
      <c r="B8" s="30" t="s">
        <v>18</v>
      </c>
      <c r="C8" s="68">
        <v>48266</v>
      </c>
      <c r="D8" s="68">
        <v>51422</v>
      </c>
      <c r="E8" s="50">
        <f>D8-C8</f>
        <v>3156</v>
      </c>
      <c r="F8" s="49">
        <f>IF(AND(C8=0,D8=0),0,IF(C8=0,1,IF(D8=0,-1,(D8-C8)/C8)))</f>
        <v>6.538764347573861E-2</v>
      </c>
      <c r="G8" s="34" t="str">
        <f>IF(E8&gt;100000,"Yes",IF(E8&lt;-100000,"Yes","No"))</f>
        <v>No</v>
      </c>
      <c r="H8" s="34" t="str">
        <f>IF(F8&gt;15%,"Yes",IF(F8&lt;-15%,"Yes","No"))</f>
        <v>No</v>
      </c>
      <c r="I8" s="39" t="s">
        <v>19</v>
      </c>
      <c r="J8" s="46" t="str">
        <f>IF(ISBLANK(C8),"Enter figures",IF(G8="Yes","Please explain within the relevant tab",IF(H8="Yes","Please explain within the relevant tab","No explanation required")))</f>
        <v>No explanation required</v>
      </c>
    </row>
    <row r="9" spans="2:10" s="21" customFormat="1" ht="34.5" customHeight="1" x14ac:dyDescent="0.25">
      <c r="B9" s="30" t="s">
        <v>20</v>
      </c>
      <c r="C9" s="68">
        <v>34931</v>
      </c>
      <c r="D9" s="68">
        <v>51806</v>
      </c>
      <c r="E9" s="50">
        <f t="shared" ref="E9:E12" si="0">D9-C9</f>
        <v>16875</v>
      </c>
      <c r="F9" s="49">
        <f t="shared" ref="F9:F12" si="1">IF(AND(C9=0,D9=0),0,IF(C9=0,1,IF(D9=0,-1,(D9-C9)/C9)))</f>
        <v>0.48309524491139677</v>
      </c>
      <c r="G9" s="34" t="str">
        <f t="shared" ref="G9:G12" si="2">IF(E9&gt;100000,"Yes",IF(E9&lt;-100000,"Yes","No"))</f>
        <v>No</v>
      </c>
      <c r="H9" s="34" t="str">
        <f t="shared" ref="H9:H12" si="3">IF(F9&gt;15%,"Yes",IF(F9&lt;-15%,"Yes","No"))</f>
        <v>Yes</v>
      </c>
      <c r="I9" s="39" t="s">
        <v>21</v>
      </c>
      <c r="J9" s="46" t="str">
        <f>IF(ISBLANK(C9),"Enter figures",IF(G9="Yes","Please explain within the relevant tab",IF(H9="Yes","Please explain within the relevant tab","No explanation required")))</f>
        <v>Please explain within the relevant tab</v>
      </c>
    </row>
    <row r="10" spans="2:10" ht="45" x14ac:dyDescent="0.25">
      <c r="B10" s="31" t="s">
        <v>22</v>
      </c>
      <c r="C10" s="68">
        <v>9272</v>
      </c>
      <c r="D10" s="68">
        <v>11181</v>
      </c>
      <c r="E10" s="50">
        <f t="shared" si="0"/>
        <v>1909</v>
      </c>
      <c r="F10" s="49">
        <f t="shared" si="1"/>
        <v>0.20588869715271785</v>
      </c>
      <c r="G10" s="34" t="str">
        <f t="shared" si="2"/>
        <v>No</v>
      </c>
      <c r="H10" s="34" t="str">
        <f t="shared" si="3"/>
        <v>Yes</v>
      </c>
      <c r="I10" s="39" t="s">
        <v>23</v>
      </c>
      <c r="J10" s="46" t="str">
        <f t="shared" ref="J10:J12" si="4">IF(ISBLANK(C10),"Enter figures",IF(G10="Yes","Please explain within the relevant tab",IF(H10="Yes","Please explain within the relevant tab","No explanation required")))</f>
        <v>Please explain within the relevant tab</v>
      </c>
    </row>
    <row r="11" spans="2:10" ht="30" x14ac:dyDescent="0.25">
      <c r="B11" s="31" t="s">
        <v>24</v>
      </c>
      <c r="C11" s="68">
        <v>0</v>
      </c>
      <c r="D11" s="68">
        <v>0</v>
      </c>
      <c r="E11" s="50">
        <f t="shared" si="0"/>
        <v>0</v>
      </c>
      <c r="F11" s="49">
        <f t="shared" si="1"/>
        <v>0</v>
      </c>
      <c r="G11" s="34" t="str">
        <f t="shared" si="2"/>
        <v>No</v>
      </c>
      <c r="H11" s="34" t="str">
        <f t="shared" si="3"/>
        <v>No</v>
      </c>
      <c r="I11" s="39" t="s">
        <v>25</v>
      </c>
      <c r="J11" s="46" t="str">
        <f t="shared" si="4"/>
        <v>No explanation required</v>
      </c>
    </row>
    <row r="12" spans="2:10" ht="30" x14ac:dyDescent="0.25">
      <c r="B12" s="31" t="s">
        <v>26</v>
      </c>
      <c r="C12" s="68">
        <v>27376</v>
      </c>
      <c r="D12" s="68">
        <v>80370</v>
      </c>
      <c r="E12" s="50">
        <f t="shared" si="0"/>
        <v>52994</v>
      </c>
      <c r="F12" s="49">
        <f t="shared" si="1"/>
        <v>1.9357831677381647</v>
      </c>
      <c r="G12" s="34" t="str">
        <f t="shared" si="2"/>
        <v>No</v>
      </c>
      <c r="H12" s="34" t="str">
        <f t="shared" si="3"/>
        <v>Yes</v>
      </c>
      <c r="I12" s="39" t="s">
        <v>27</v>
      </c>
      <c r="J12" s="46" t="str">
        <f t="shared" si="4"/>
        <v>Please explain within the relevant tab</v>
      </c>
    </row>
    <row r="13" spans="2:10" ht="38.25" customHeight="1" thickBot="1" x14ac:dyDescent="0.3">
      <c r="B13" s="32" t="s">
        <v>28</v>
      </c>
      <c r="C13" s="69">
        <f>C7+C8+C9-C10-C11-C12</f>
        <v>131859</v>
      </c>
      <c r="D13" s="69">
        <f>D7+D8+D9-D10-D11-D12</f>
        <v>143636</v>
      </c>
      <c r="E13" s="56"/>
      <c r="F13" s="56"/>
      <c r="G13" s="51"/>
      <c r="H13" s="51"/>
      <c r="I13" s="40" t="s">
        <v>29</v>
      </c>
      <c r="J13" s="46" t="s">
        <v>68</v>
      </c>
    </row>
    <row r="14" spans="2:10" ht="15.75" thickBot="1" x14ac:dyDescent="0.3">
      <c r="B14" s="23"/>
      <c r="C14" s="52" t="s">
        <v>59</v>
      </c>
      <c r="D14" s="52" t="s">
        <v>59</v>
      </c>
      <c r="E14" s="52"/>
      <c r="F14" s="52"/>
      <c r="G14" s="52"/>
      <c r="H14" s="52"/>
      <c r="I14" s="25"/>
      <c r="J14" s="46"/>
    </row>
    <row r="15" spans="2:10" ht="30" x14ac:dyDescent="0.25">
      <c r="B15" s="33" t="s">
        <v>30</v>
      </c>
      <c r="C15" s="70">
        <v>131859</v>
      </c>
      <c r="D15" s="70">
        <v>143636</v>
      </c>
      <c r="E15" s="54"/>
      <c r="F15" s="57"/>
      <c r="G15" s="53"/>
      <c r="H15" s="53"/>
      <c r="I15" s="41" t="s">
        <v>31</v>
      </c>
      <c r="J15" s="45"/>
    </row>
    <row r="16" spans="2:10" ht="30" x14ac:dyDescent="0.25">
      <c r="B16" s="31" t="s">
        <v>32</v>
      </c>
      <c r="C16" s="68">
        <v>455689</v>
      </c>
      <c r="D16" s="68">
        <v>470188</v>
      </c>
      <c r="E16" s="50">
        <f>D16-C16</f>
        <v>14499</v>
      </c>
      <c r="F16" s="49">
        <f t="shared" ref="F16:F17" si="5">IF(AND(C16=0,D16=0),0,IF(C16=0,1,IF(D16=0,-1,(D16-C16)/C16)))</f>
        <v>3.1817752897261069E-2</v>
      </c>
      <c r="G16" s="34" t="str">
        <f t="shared" ref="G16:G17" si="6">IF(E16&gt;100000,"Yes",IF(E16&lt;-100000,"Yes","No"))</f>
        <v>No</v>
      </c>
      <c r="H16" s="34" t="str">
        <f t="shared" ref="H16:H17" si="7">IF(F16&gt;15%,"Yes",IF(F16&lt;-15%,"Yes","No"))</f>
        <v>No</v>
      </c>
      <c r="I16" s="39" t="s">
        <v>33</v>
      </c>
      <c r="J16" s="46" t="str">
        <f t="shared" ref="J16:J17" si="8">IF(ISBLANK(C16),"Enter figures",IF(G16="Yes","Please explain within the relevant tab",IF(H16="Yes","Please explain within the relevant tab","No explanation required")))</f>
        <v>No explanation required</v>
      </c>
    </row>
    <row r="17" spans="2:10" ht="30.75" thickBot="1" x14ac:dyDescent="0.3">
      <c r="B17" s="32" t="s">
        <v>34</v>
      </c>
      <c r="C17" s="71">
        <v>0</v>
      </c>
      <c r="D17" s="71">
        <v>0</v>
      </c>
      <c r="E17" s="51">
        <f>D17-C17</f>
        <v>0</v>
      </c>
      <c r="F17" s="58">
        <f t="shared" si="5"/>
        <v>0</v>
      </c>
      <c r="G17" s="35" t="str">
        <f t="shared" si="6"/>
        <v>No</v>
      </c>
      <c r="H17" s="35" t="str">
        <f t="shared" si="7"/>
        <v>No</v>
      </c>
      <c r="I17" s="40" t="s">
        <v>35</v>
      </c>
      <c r="J17" s="46" t="str">
        <f t="shared" si="8"/>
        <v>No explanation required</v>
      </c>
    </row>
  </sheetData>
  <mergeCells count="2">
    <mergeCell ref="C5:D5"/>
    <mergeCell ref="B3:I3"/>
  </mergeCells>
  <conditionalFormatting sqref="E8:E12 E16:E17">
    <cfRule type="cellIs" dxfId="6" priority="6" operator="lessThan">
      <formula>-100000</formula>
    </cfRule>
    <cfRule type="cellIs" dxfId="5" priority="7" operator="greaterThan">
      <formula>100000</formula>
    </cfRule>
  </conditionalFormatting>
  <conditionalFormatting sqref="F8:F12 F15:F17">
    <cfRule type="cellIs" dxfId="4" priority="4" operator="lessThan">
      <formula>-0.15</formula>
    </cfRule>
    <cfRule type="cellIs" dxfId="3" priority="5" operator="greaterThan">
      <formula>0.15</formula>
    </cfRule>
  </conditionalFormatting>
  <conditionalFormatting sqref="J8:J12">
    <cfRule type="cellIs" dxfId="2" priority="3" operator="equal">
      <formula>"Please explain within the relevant tab"</formula>
    </cfRule>
  </conditionalFormatting>
  <conditionalFormatting sqref="J13">
    <cfRule type="cellIs" dxfId="1" priority="2" operator="equal">
      <formula>"Please explain in the Reserves tab"</formula>
    </cfRule>
  </conditionalFormatting>
  <conditionalFormatting sqref="J16:J17">
    <cfRule type="cellIs" dxfId="0" priority="1" operator="equal">
      <formula>"Please explain within the relevant tab"</formula>
    </cfRule>
  </conditionalFormatting>
  <pageMargins left="0.7" right="0.7" top="0.75" bottom="0.75" header="0.3" footer="0.3"/>
  <pageSetup paperSize="9" scale="66" orientation="landscape" horizontalDpi="1200" verticalDpi="1200"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workbookViewId="0">
      <selection activeCell="C11" sqref="B11:C11"/>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s>
  <sheetData>
    <row r="1" spans="2:6" x14ac:dyDescent="0.25">
      <c r="B1" s="15" t="s">
        <v>3</v>
      </c>
    </row>
    <row r="3" spans="2:6" x14ac:dyDescent="0.25">
      <c r="B3" s="8"/>
    </row>
    <row r="4" spans="2:6" x14ac:dyDescent="0.25">
      <c r="B4" t="s">
        <v>2</v>
      </c>
      <c r="C4" s="36">
        <f>'Accounting Statement'!C8</f>
        <v>48266</v>
      </c>
      <c r="D4" t="s">
        <v>61</v>
      </c>
      <c r="E4" s="36">
        <f>'Accounting Statement'!D8</f>
        <v>51422</v>
      </c>
    </row>
    <row r="6" spans="2:6" x14ac:dyDescent="0.25">
      <c r="D6" t="s">
        <v>5</v>
      </c>
      <c r="E6" s="1">
        <f>E4-C4</f>
        <v>3156</v>
      </c>
    </row>
    <row r="7" spans="2:6" x14ac:dyDescent="0.25">
      <c r="D7" t="s">
        <v>39</v>
      </c>
      <c r="E7" s="6">
        <f>IF(AND(C4=0,E4=0),0,IF(C4=0,1,IF(E4=0,-1,(E4-C4)/C4)))</f>
        <v>6.538764347573861E-2</v>
      </c>
      <c r="F7" t="str">
        <f>IF(E7&lt;-0.15,"yes explain",IF(E7&gt;0.15,"Yes explain","No explanation required"))</f>
        <v>No explanation required</v>
      </c>
    </row>
    <row r="9" spans="2:6" x14ac:dyDescent="0.25">
      <c r="B9" s="8" t="s">
        <v>7</v>
      </c>
    </row>
    <row r="10" spans="2:6" x14ac:dyDescent="0.25">
      <c r="B10" s="8"/>
    </row>
    <row r="11" spans="2:6" s="3" customFormat="1" ht="26.25" x14ac:dyDescent="0.25">
      <c r="B11" s="4" t="s">
        <v>4</v>
      </c>
      <c r="C11" s="4" t="s">
        <v>62</v>
      </c>
      <c r="D11" s="5" t="s">
        <v>5</v>
      </c>
      <c r="E11" s="83" t="s">
        <v>1</v>
      </c>
      <c r="F11" s="84"/>
    </row>
    <row r="12" spans="2:6" s="11" customFormat="1" x14ac:dyDescent="0.25">
      <c r="B12" s="12"/>
      <c r="C12" s="12"/>
      <c r="D12" s="13">
        <f t="shared" ref="D12:D25" si="0">C12-B12</f>
        <v>0</v>
      </c>
      <c r="E12" s="80"/>
      <c r="F12" s="81"/>
    </row>
    <row r="13" spans="2:6" s="11" customFormat="1" x14ac:dyDescent="0.25">
      <c r="B13" s="12"/>
      <c r="C13" s="12"/>
      <c r="D13" s="13">
        <f t="shared" si="0"/>
        <v>0</v>
      </c>
      <c r="E13" s="80"/>
      <c r="F13" s="81"/>
    </row>
    <row r="14" spans="2:6" s="11" customFormat="1" x14ac:dyDescent="0.25">
      <c r="B14" s="12"/>
      <c r="C14" s="12"/>
      <c r="D14" s="13">
        <f t="shared" si="0"/>
        <v>0</v>
      </c>
      <c r="E14" s="80"/>
      <c r="F14" s="81"/>
    </row>
    <row r="15" spans="2:6" s="11" customFormat="1" x14ac:dyDescent="0.25">
      <c r="B15" s="12"/>
      <c r="C15" s="12"/>
      <c r="D15" s="13">
        <f t="shared" si="0"/>
        <v>0</v>
      </c>
      <c r="E15" s="80"/>
      <c r="F15" s="81"/>
    </row>
    <row r="16" spans="2:6" s="11" customFormat="1" x14ac:dyDescent="0.25">
      <c r="B16" s="12"/>
      <c r="C16" s="12"/>
      <c r="D16" s="13">
        <f t="shared" si="0"/>
        <v>0</v>
      </c>
      <c r="E16" s="80"/>
      <c r="F16" s="81"/>
    </row>
    <row r="17" spans="1:8" s="11" customFormat="1" x14ac:dyDescent="0.25">
      <c r="B17" s="12"/>
      <c r="C17" s="12"/>
      <c r="D17" s="13">
        <f t="shared" si="0"/>
        <v>0</v>
      </c>
      <c r="E17" s="80"/>
      <c r="F17" s="81"/>
    </row>
    <row r="18" spans="1:8" s="11" customFormat="1" x14ac:dyDescent="0.25">
      <c r="B18" s="12"/>
      <c r="C18" s="12"/>
      <c r="D18" s="13">
        <f t="shared" si="0"/>
        <v>0</v>
      </c>
      <c r="E18" s="80"/>
      <c r="F18" s="81"/>
    </row>
    <row r="19" spans="1:8" s="11" customFormat="1" x14ac:dyDescent="0.25">
      <c r="B19" s="12"/>
      <c r="C19" s="12"/>
      <c r="D19" s="13">
        <f t="shared" si="0"/>
        <v>0</v>
      </c>
      <c r="E19" s="80"/>
      <c r="F19" s="81"/>
    </row>
    <row r="20" spans="1:8" s="11" customFormat="1" x14ac:dyDescent="0.25">
      <c r="B20" s="12"/>
      <c r="C20" s="12"/>
      <c r="D20" s="13">
        <f t="shared" si="0"/>
        <v>0</v>
      </c>
      <c r="E20" s="80"/>
      <c r="F20" s="81"/>
    </row>
    <row r="21" spans="1:8" s="11" customFormat="1" x14ac:dyDescent="0.25">
      <c r="B21" s="12"/>
      <c r="C21" s="12"/>
      <c r="D21" s="13">
        <f t="shared" si="0"/>
        <v>0</v>
      </c>
      <c r="E21" s="80"/>
      <c r="F21" s="81"/>
    </row>
    <row r="22" spans="1:8" s="11" customFormat="1" x14ac:dyDescent="0.25">
      <c r="B22" s="12"/>
      <c r="C22" s="12"/>
      <c r="D22" s="13">
        <f t="shared" si="0"/>
        <v>0</v>
      </c>
      <c r="E22" s="80"/>
      <c r="F22" s="81"/>
    </row>
    <row r="23" spans="1:8" s="11" customFormat="1" x14ac:dyDescent="0.25">
      <c r="B23" s="12"/>
      <c r="C23" s="12"/>
      <c r="D23" s="13">
        <f t="shared" si="0"/>
        <v>0</v>
      </c>
      <c r="E23" s="80"/>
      <c r="F23" s="81"/>
    </row>
    <row r="24" spans="1:8" s="11" customFormat="1" x14ac:dyDescent="0.25">
      <c r="B24" s="12"/>
      <c r="C24" s="12"/>
      <c r="D24" s="13">
        <f t="shared" si="0"/>
        <v>0</v>
      </c>
      <c r="E24" s="80"/>
      <c r="F24" s="81"/>
    </row>
    <row r="25" spans="1:8" s="11" customFormat="1" x14ac:dyDescent="0.25">
      <c r="B25" s="12"/>
      <c r="C25" s="12"/>
      <c r="D25" s="13">
        <f t="shared" si="0"/>
        <v>0</v>
      </c>
      <c r="E25" s="80"/>
      <c r="F25" s="81"/>
    </row>
    <row r="26" spans="1:8" x14ac:dyDescent="0.25">
      <c r="A26" s="9" t="s">
        <v>0</v>
      </c>
      <c r="B26" s="10">
        <f>SUM(B12:B25)</f>
        <v>0</v>
      </c>
      <c r="C26" s="10">
        <f>SUM(C12:C25)</f>
        <v>0</v>
      </c>
      <c r="D26" s="10">
        <f>SUM(D12:D25)</f>
        <v>0</v>
      </c>
      <c r="E26" s="82"/>
      <c r="F26" s="81"/>
      <c r="G26" s="7"/>
    </row>
    <row r="27" spans="1:8" x14ac:dyDescent="0.25">
      <c r="H27" s="2"/>
    </row>
    <row r="28" spans="1:8" x14ac:dyDescent="0.25">
      <c r="F28" s="7"/>
    </row>
    <row r="29" spans="1:8" x14ac:dyDescent="0.25">
      <c r="A29" s="14" t="s">
        <v>6</v>
      </c>
    </row>
  </sheetData>
  <mergeCells count="16">
    <mergeCell ref="E21:F21"/>
    <mergeCell ref="E11:F11"/>
    <mergeCell ref="E12:F12"/>
    <mergeCell ref="E13:F13"/>
    <mergeCell ref="E14:F14"/>
    <mergeCell ref="E15:F15"/>
    <mergeCell ref="E16:F16"/>
    <mergeCell ref="E17:F17"/>
    <mergeCell ref="E18:F18"/>
    <mergeCell ref="E19:F19"/>
    <mergeCell ref="E20:F20"/>
    <mergeCell ref="E22:F22"/>
    <mergeCell ref="E23:F23"/>
    <mergeCell ref="E24:F24"/>
    <mergeCell ref="E25:F25"/>
    <mergeCell ref="E26:F26"/>
  </mergeCells>
  <pageMargins left="0.7" right="0.7" top="0.75" bottom="0.75" header="0.3" footer="0.3"/>
  <pageSetup paperSize="9" scale="73"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C6E6D-982D-4CBC-999B-77CF2B5CB682}">
  <sheetPr>
    <pageSetUpPr fitToPage="1"/>
  </sheetPr>
  <dimension ref="A1:H33"/>
  <sheetViews>
    <sheetView workbookViewId="0">
      <selection activeCell="H16" sqref="H16"/>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s>
  <sheetData>
    <row r="1" spans="1:7" x14ac:dyDescent="0.25">
      <c r="B1" s="15" t="s">
        <v>8</v>
      </c>
    </row>
    <row r="3" spans="1:7" x14ac:dyDescent="0.25">
      <c r="B3" s="8"/>
    </row>
    <row r="4" spans="1:7" x14ac:dyDescent="0.25">
      <c r="B4" t="s">
        <v>2</v>
      </c>
      <c r="C4" s="36">
        <f>'Accounting Statement'!C9</f>
        <v>34931</v>
      </c>
      <c r="D4" t="s">
        <v>61</v>
      </c>
      <c r="E4" s="36">
        <f>'Accounting Statement'!D9</f>
        <v>51806</v>
      </c>
    </row>
    <row r="6" spans="1:7" x14ac:dyDescent="0.25">
      <c r="D6" t="s">
        <v>5</v>
      </c>
      <c r="E6" s="1">
        <f>E4-C4</f>
        <v>16875</v>
      </c>
    </row>
    <row r="7" spans="1:7" x14ac:dyDescent="0.25">
      <c r="D7" t="s">
        <v>39</v>
      </c>
      <c r="E7" s="6">
        <f>IF(AND(C4=0,E4=0),0,IF(C4=0,1,IF(E4=0,-1,(E4-C4)/C4)))</f>
        <v>0.48309524491139677</v>
      </c>
      <c r="F7" t="str">
        <f>IF(E7&lt;-0.15,"yes explain",IF(E7&gt;0.15,"Yes explain","No explanation required"))</f>
        <v>Yes explain</v>
      </c>
    </row>
    <row r="9" spans="1:7" x14ac:dyDescent="0.25">
      <c r="B9" s="8" t="s">
        <v>7</v>
      </c>
    </row>
    <row r="10" spans="1:7" x14ac:dyDescent="0.25">
      <c r="B10" s="76" t="s">
        <v>40</v>
      </c>
    </row>
    <row r="11" spans="1:7" x14ac:dyDescent="0.25">
      <c r="B11" s="76" t="s">
        <v>63</v>
      </c>
    </row>
    <row r="12" spans="1:7" x14ac:dyDescent="0.25">
      <c r="B12" s="76"/>
    </row>
    <row r="13" spans="1:7" x14ac:dyDescent="0.25">
      <c r="B13" s="8"/>
    </row>
    <row r="14" spans="1:7" s="3" customFormat="1" ht="26.25" x14ac:dyDescent="0.25">
      <c r="B14" s="4" t="s">
        <v>4</v>
      </c>
      <c r="C14" s="4" t="s">
        <v>62</v>
      </c>
      <c r="D14" s="5" t="s">
        <v>5</v>
      </c>
      <c r="E14" s="83" t="s">
        <v>1</v>
      </c>
      <c r="F14" s="84"/>
    </row>
    <row r="15" spans="1:7" s="17" customFormat="1" x14ac:dyDescent="0.25">
      <c r="A15" s="16"/>
      <c r="B15" s="68">
        <v>34931</v>
      </c>
      <c r="C15" s="68">
        <v>51806</v>
      </c>
      <c r="D15" s="74">
        <f>C15-B15</f>
        <v>16875</v>
      </c>
      <c r="E15" s="88" t="s">
        <v>75</v>
      </c>
      <c r="F15" s="89"/>
      <c r="G15" s="16"/>
    </row>
    <row r="16" spans="1:7" s="11" customFormat="1" x14ac:dyDescent="0.25">
      <c r="B16" s="12"/>
      <c r="C16" s="12"/>
      <c r="D16" s="74">
        <f t="shared" ref="D16:D29" si="0">C16-B16</f>
        <v>0</v>
      </c>
      <c r="E16" s="80"/>
      <c r="F16" s="81"/>
    </row>
    <row r="17" spans="1:8" s="11" customFormat="1" x14ac:dyDescent="0.25">
      <c r="B17" s="12"/>
      <c r="C17" s="12"/>
      <c r="D17" s="74">
        <f t="shared" si="0"/>
        <v>0</v>
      </c>
      <c r="E17" s="80"/>
      <c r="F17" s="81"/>
    </row>
    <row r="18" spans="1:8" s="11" customFormat="1" x14ac:dyDescent="0.25">
      <c r="B18" s="12"/>
      <c r="C18" s="12"/>
      <c r="D18" s="74">
        <f t="shared" si="0"/>
        <v>0</v>
      </c>
      <c r="E18" s="80"/>
      <c r="F18" s="81"/>
    </row>
    <row r="19" spans="1:8" s="11" customFormat="1" x14ac:dyDescent="0.25">
      <c r="B19" s="12"/>
      <c r="C19" s="12"/>
      <c r="D19" s="74">
        <f t="shared" si="0"/>
        <v>0</v>
      </c>
      <c r="E19" s="80"/>
      <c r="F19" s="81"/>
    </row>
    <row r="20" spans="1:8" s="11" customFormat="1" x14ac:dyDescent="0.25">
      <c r="B20" s="12"/>
      <c r="C20" s="12"/>
      <c r="D20" s="74">
        <f t="shared" si="0"/>
        <v>0</v>
      </c>
      <c r="E20" s="80"/>
      <c r="F20" s="81"/>
    </row>
    <row r="21" spans="1:8" s="11" customFormat="1" x14ac:dyDescent="0.25">
      <c r="B21" s="12"/>
      <c r="C21" s="12"/>
      <c r="D21" s="74">
        <f t="shared" si="0"/>
        <v>0</v>
      </c>
      <c r="E21" s="80"/>
      <c r="F21" s="81"/>
    </row>
    <row r="22" spans="1:8" s="11" customFormat="1" x14ac:dyDescent="0.25">
      <c r="B22" s="12"/>
      <c r="C22" s="12"/>
      <c r="D22" s="74">
        <f t="shared" si="0"/>
        <v>0</v>
      </c>
      <c r="E22" s="80"/>
      <c r="F22" s="81"/>
    </row>
    <row r="23" spans="1:8" s="11" customFormat="1" x14ac:dyDescent="0.25">
      <c r="B23" s="12"/>
      <c r="C23" s="12"/>
      <c r="D23" s="74">
        <f t="shared" si="0"/>
        <v>0</v>
      </c>
      <c r="E23" s="80"/>
      <c r="F23" s="81"/>
    </row>
    <row r="24" spans="1:8" s="11" customFormat="1" x14ac:dyDescent="0.25">
      <c r="B24" s="12"/>
      <c r="C24" s="12"/>
      <c r="D24" s="74">
        <f t="shared" si="0"/>
        <v>0</v>
      </c>
      <c r="E24" s="80"/>
      <c r="F24" s="81"/>
    </row>
    <row r="25" spans="1:8" s="11" customFormat="1" x14ac:dyDescent="0.25">
      <c r="B25" s="12"/>
      <c r="C25" s="12"/>
      <c r="D25" s="74">
        <f t="shared" si="0"/>
        <v>0</v>
      </c>
      <c r="E25" s="80"/>
      <c r="F25" s="81"/>
    </row>
    <row r="26" spans="1:8" s="11" customFormat="1" x14ac:dyDescent="0.25">
      <c r="B26" s="12"/>
      <c r="C26" s="12"/>
      <c r="D26" s="74">
        <f t="shared" si="0"/>
        <v>0</v>
      </c>
      <c r="E26" s="80"/>
      <c r="F26" s="81"/>
    </row>
    <row r="27" spans="1:8" s="11" customFormat="1" x14ac:dyDescent="0.25">
      <c r="B27" s="12"/>
      <c r="C27" s="12"/>
      <c r="D27" s="74">
        <f t="shared" si="0"/>
        <v>0</v>
      </c>
      <c r="E27" s="80"/>
      <c r="F27" s="81"/>
    </row>
    <row r="28" spans="1:8" s="11" customFormat="1" x14ac:dyDescent="0.25">
      <c r="B28" s="12"/>
      <c r="C28" s="12"/>
      <c r="D28" s="74">
        <f t="shared" si="0"/>
        <v>0</v>
      </c>
      <c r="E28" s="80"/>
      <c r="F28" s="81"/>
    </row>
    <row r="29" spans="1:8" s="11" customFormat="1" x14ac:dyDescent="0.25">
      <c r="B29" s="12"/>
      <c r="C29" s="12"/>
      <c r="D29" s="74">
        <f t="shared" si="0"/>
        <v>0</v>
      </c>
      <c r="E29" s="80"/>
      <c r="F29" s="81"/>
    </row>
    <row r="30" spans="1:8" x14ac:dyDescent="0.25">
      <c r="A30" s="9" t="s">
        <v>0</v>
      </c>
      <c r="B30" s="10">
        <f>SUM(B15:B29)</f>
        <v>34931</v>
      </c>
      <c r="C30" s="10">
        <f>SUM(C15:C29)</f>
        <v>51806</v>
      </c>
      <c r="D30" s="75">
        <f>SUM(D15:D29)</f>
        <v>16875</v>
      </c>
      <c r="E30" s="82"/>
      <c r="F30" s="81"/>
      <c r="G30" s="7"/>
    </row>
    <row r="31" spans="1:8" x14ac:dyDescent="0.25">
      <c r="H31" s="2"/>
    </row>
    <row r="32" spans="1:8" x14ac:dyDescent="0.25">
      <c r="F32" s="7"/>
    </row>
    <row r="33" spans="1:1" x14ac:dyDescent="0.25">
      <c r="A33" s="14" t="s">
        <v>6</v>
      </c>
    </row>
  </sheetData>
  <mergeCells count="17">
    <mergeCell ref="E25:F25"/>
    <mergeCell ref="E14:F14"/>
    <mergeCell ref="E15:F15"/>
    <mergeCell ref="E16:F16"/>
    <mergeCell ref="E17:F17"/>
    <mergeCell ref="E18:F18"/>
    <mergeCell ref="E19:F19"/>
    <mergeCell ref="E20:F20"/>
    <mergeCell ref="E21:F21"/>
    <mergeCell ref="E22:F22"/>
    <mergeCell ref="E23:F23"/>
    <mergeCell ref="E24:F24"/>
    <mergeCell ref="E26:F26"/>
    <mergeCell ref="E27:F27"/>
    <mergeCell ref="E28:F28"/>
    <mergeCell ref="E29:F29"/>
    <mergeCell ref="E30:F30"/>
  </mergeCells>
  <pageMargins left="0.7" right="0.7" top="0.75" bottom="0.75" header="0.3" footer="0.3"/>
  <pageSetup paperSize="9" scale="73" orientation="portrait"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03D80-27EB-4D3E-9F14-F1A1A2F946E3}">
  <sheetPr>
    <pageSetUpPr fitToPage="1"/>
  </sheetPr>
  <dimension ref="A1:H31"/>
  <sheetViews>
    <sheetView workbookViewId="0">
      <selection activeCell="E13" sqref="E13:F13"/>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s>
  <sheetData>
    <row r="1" spans="1:7" x14ac:dyDescent="0.25">
      <c r="B1" s="15" t="s">
        <v>9</v>
      </c>
    </row>
    <row r="3" spans="1:7" x14ac:dyDescent="0.25">
      <c r="B3" s="8"/>
    </row>
    <row r="4" spans="1:7" x14ac:dyDescent="0.25">
      <c r="B4" t="s">
        <v>2</v>
      </c>
      <c r="C4" s="36">
        <f>'Accounting Statement'!C10</f>
        <v>9272</v>
      </c>
      <c r="D4" t="s">
        <v>61</v>
      </c>
      <c r="E4" s="36">
        <f>'Accounting Statement'!D10</f>
        <v>11181</v>
      </c>
    </row>
    <row r="6" spans="1:7" x14ac:dyDescent="0.25">
      <c r="D6" t="s">
        <v>5</v>
      </c>
      <c r="E6" s="1">
        <f>E4-C4</f>
        <v>1909</v>
      </c>
    </row>
    <row r="7" spans="1:7" x14ac:dyDescent="0.25">
      <c r="D7" t="s">
        <v>39</v>
      </c>
      <c r="E7" s="6">
        <f>IF(AND(C4=0,E4=0),0,IF(C4=0,1,IF(E4=0,-1,(E4-C4)/C4)))</f>
        <v>0.20588869715271785</v>
      </c>
      <c r="F7" t="str">
        <f>IF(E7&lt;-0.15,"yes explain",IF(E7&gt;0.15,"Yes explain","No explanation required"))</f>
        <v>Yes explain</v>
      </c>
    </row>
    <row r="9" spans="1:7" x14ac:dyDescent="0.25">
      <c r="B9" s="8" t="s">
        <v>7</v>
      </c>
    </row>
    <row r="10" spans="1:7" x14ac:dyDescent="0.25">
      <c r="B10" s="76" t="s">
        <v>72</v>
      </c>
    </row>
    <row r="11" spans="1:7" x14ac:dyDescent="0.25">
      <c r="B11" s="8"/>
    </row>
    <row r="12" spans="1:7" s="3" customFormat="1" ht="26.25" x14ac:dyDescent="0.25">
      <c r="B12" s="4" t="s">
        <v>4</v>
      </c>
      <c r="C12" s="4" t="s">
        <v>62</v>
      </c>
      <c r="D12" s="5" t="s">
        <v>5</v>
      </c>
      <c r="E12" s="83" t="s">
        <v>1</v>
      </c>
      <c r="F12" s="84"/>
    </row>
    <row r="13" spans="1:7" s="17" customFormat="1" x14ac:dyDescent="0.25">
      <c r="A13" s="16"/>
      <c r="B13" s="68">
        <v>9272</v>
      </c>
      <c r="C13" s="68">
        <v>11181</v>
      </c>
      <c r="D13" s="13">
        <f>C13-B13</f>
        <v>1909</v>
      </c>
      <c r="E13" s="87" t="s">
        <v>73</v>
      </c>
      <c r="F13" s="86"/>
      <c r="G13" s="16"/>
    </row>
    <row r="14" spans="1:7" s="11" customFormat="1" x14ac:dyDescent="0.25">
      <c r="B14" s="12"/>
      <c r="C14" s="12"/>
      <c r="D14" s="13">
        <f t="shared" ref="D14:D27" si="0">C14-B14</f>
        <v>0</v>
      </c>
      <c r="E14" s="80"/>
      <c r="F14" s="81"/>
    </row>
    <row r="15" spans="1:7" s="11" customFormat="1" x14ac:dyDescent="0.25">
      <c r="B15" s="12"/>
      <c r="C15" s="12"/>
      <c r="D15" s="13">
        <f t="shared" si="0"/>
        <v>0</v>
      </c>
      <c r="E15" s="80"/>
      <c r="F15" s="81"/>
    </row>
    <row r="16" spans="1:7" s="11" customFormat="1" x14ac:dyDescent="0.25">
      <c r="B16" s="12"/>
      <c r="C16" s="12"/>
      <c r="D16" s="13">
        <f t="shared" si="0"/>
        <v>0</v>
      </c>
      <c r="E16" s="80"/>
      <c r="F16" s="81"/>
    </row>
    <row r="17" spans="1:8" s="11" customFormat="1" x14ac:dyDescent="0.25">
      <c r="B17" s="12"/>
      <c r="C17" s="12"/>
      <c r="D17" s="13">
        <f t="shared" si="0"/>
        <v>0</v>
      </c>
      <c r="E17" s="80"/>
      <c r="F17" s="81"/>
    </row>
    <row r="18" spans="1:8" s="11" customFormat="1" x14ac:dyDescent="0.25">
      <c r="B18" s="12"/>
      <c r="C18" s="12"/>
      <c r="D18" s="13">
        <f t="shared" si="0"/>
        <v>0</v>
      </c>
      <c r="E18" s="80"/>
      <c r="F18" s="81"/>
    </row>
    <row r="19" spans="1:8" s="11" customFormat="1" x14ac:dyDescent="0.25">
      <c r="B19" s="12"/>
      <c r="C19" s="12"/>
      <c r="D19" s="13">
        <f t="shared" si="0"/>
        <v>0</v>
      </c>
      <c r="E19" s="80"/>
      <c r="F19" s="81"/>
    </row>
    <row r="20" spans="1:8" s="11" customFormat="1" x14ac:dyDescent="0.25">
      <c r="B20" s="12"/>
      <c r="C20" s="12"/>
      <c r="D20" s="13">
        <f t="shared" si="0"/>
        <v>0</v>
      </c>
      <c r="E20" s="80"/>
      <c r="F20" s="81"/>
    </row>
    <row r="21" spans="1:8" s="11" customFormat="1" x14ac:dyDescent="0.25">
      <c r="B21" s="12"/>
      <c r="C21" s="12"/>
      <c r="D21" s="13">
        <f t="shared" si="0"/>
        <v>0</v>
      </c>
      <c r="E21" s="80"/>
      <c r="F21" s="81"/>
    </row>
    <row r="22" spans="1:8" s="11" customFormat="1" x14ac:dyDescent="0.25">
      <c r="B22" s="12"/>
      <c r="C22" s="12"/>
      <c r="D22" s="13">
        <f t="shared" si="0"/>
        <v>0</v>
      </c>
      <c r="E22" s="80"/>
      <c r="F22" s="81"/>
    </row>
    <row r="23" spans="1:8" s="11" customFormat="1" x14ac:dyDescent="0.25">
      <c r="B23" s="12"/>
      <c r="C23" s="12"/>
      <c r="D23" s="13">
        <f t="shared" si="0"/>
        <v>0</v>
      </c>
      <c r="E23" s="80"/>
      <c r="F23" s="81"/>
    </row>
    <row r="24" spans="1:8" s="11" customFormat="1" x14ac:dyDescent="0.25">
      <c r="B24" s="12"/>
      <c r="C24" s="12"/>
      <c r="D24" s="13">
        <f t="shared" si="0"/>
        <v>0</v>
      </c>
      <c r="E24" s="80"/>
      <c r="F24" s="81"/>
    </row>
    <row r="25" spans="1:8" s="11" customFormat="1" x14ac:dyDescent="0.25">
      <c r="B25" s="12"/>
      <c r="C25" s="12"/>
      <c r="D25" s="13">
        <f t="shared" si="0"/>
        <v>0</v>
      </c>
      <c r="E25" s="80"/>
      <c r="F25" s="81"/>
    </row>
    <row r="26" spans="1:8" s="11" customFormat="1" x14ac:dyDescent="0.25">
      <c r="B26" s="12"/>
      <c r="C26" s="12"/>
      <c r="D26" s="13">
        <f t="shared" si="0"/>
        <v>0</v>
      </c>
      <c r="E26" s="80"/>
      <c r="F26" s="81"/>
    </row>
    <row r="27" spans="1:8" s="11" customFormat="1" x14ac:dyDescent="0.25">
      <c r="B27" s="12"/>
      <c r="C27" s="12"/>
      <c r="D27" s="13">
        <f t="shared" si="0"/>
        <v>0</v>
      </c>
      <c r="E27" s="80"/>
      <c r="F27" s="81"/>
    </row>
    <row r="28" spans="1:8" x14ac:dyDescent="0.25">
      <c r="A28" s="9" t="s">
        <v>0</v>
      </c>
      <c r="B28" s="10">
        <f>SUM(B13:B27)</f>
        <v>9272</v>
      </c>
      <c r="C28" s="10">
        <f>SUM(C13:C27)</f>
        <v>11181</v>
      </c>
      <c r="D28" s="10">
        <f>SUM(D13:D27)</f>
        <v>1909</v>
      </c>
      <c r="E28" s="82"/>
      <c r="F28" s="81"/>
      <c r="G28" s="7"/>
    </row>
    <row r="29" spans="1:8" x14ac:dyDescent="0.25">
      <c r="H29" s="2"/>
    </row>
    <row r="30" spans="1:8" x14ac:dyDescent="0.25">
      <c r="F30" s="7"/>
    </row>
    <row r="31" spans="1:8" x14ac:dyDescent="0.25">
      <c r="A31" s="14" t="s">
        <v>6</v>
      </c>
    </row>
  </sheetData>
  <mergeCells count="17">
    <mergeCell ref="E23:F23"/>
    <mergeCell ref="E12:F12"/>
    <mergeCell ref="E13:F13"/>
    <mergeCell ref="E14:F14"/>
    <mergeCell ref="E15:F15"/>
    <mergeCell ref="E16:F16"/>
    <mergeCell ref="E17:F17"/>
    <mergeCell ref="E18:F18"/>
    <mergeCell ref="E19:F19"/>
    <mergeCell ref="E20:F20"/>
    <mergeCell ref="E21:F21"/>
    <mergeCell ref="E22:F22"/>
    <mergeCell ref="E24:F24"/>
    <mergeCell ref="E25:F25"/>
    <mergeCell ref="E26:F26"/>
    <mergeCell ref="E27:F27"/>
    <mergeCell ref="E28:F28"/>
  </mergeCells>
  <pageMargins left="0.7" right="0.7" top="0.75" bottom="0.75" header="0.3" footer="0.3"/>
  <pageSetup paperSize="9" scale="73" orientation="portrait" r:id="rId1"/>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93838-C612-4CEB-995A-D3986388D4E0}">
  <sheetPr>
    <pageSetUpPr fitToPage="1"/>
  </sheetPr>
  <dimension ref="A1:H30"/>
  <sheetViews>
    <sheetView workbookViewId="0">
      <selection activeCell="D4" sqref="D4"/>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s>
  <sheetData>
    <row r="1" spans="1:7" x14ac:dyDescent="0.25">
      <c r="B1" s="15" t="s">
        <v>10</v>
      </c>
    </row>
    <row r="3" spans="1:7" x14ac:dyDescent="0.25">
      <c r="B3" s="8"/>
    </row>
    <row r="4" spans="1:7" x14ac:dyDescent="0.25">
      <c r="B4" t="s">
        <v>2</v>
      </c>
      <c r="C4" s="36">
        <f>'Accounting Statement'!C11</f>
        <v>0</v>
      </c>
      <c r="D4" t="s">
        <v>61</v>
      </c>
      <c r="E4" s="36">
        <f>'Accounting Statement'!D11</f>
        <v>0</v>
      </c>
    </row>
    <row r="6" spans="1:7" x14ac:dyDescent="0.25">
      <c r="D6" t="s">
        <v>5</v>
      </c>
      <c r="E6" s="1">
        <f>E4-C4</f>
        <v>0</v>
      </c>
    </row>
    <row r="7" spans="1:7" x14ac:dyDescent="0.25">
      <c r="D7" t="s">
        <v>39</v>
      </c>
      <c r="E7" s="6">
        <f>IF(AND(C4=0,E4=0),0,IF(C4=0,1,IF(E4=0,-1,(E4-C4)/C4)))</f>
        <v>0</v>
      </c>
      <c r="F7" t="str">
        <f>IF(E7&lt;-0.15,"yes explain",IF(E7&gt;0.15,"Yes explain","No explanation required"))</f>
        <v>No explanation required</v>
      </c>
    </row>
    <row r="9" spans="1:7" x14ac:dyDescent="0.25">
      <c r="B9" s="8" t="s">
        <v>7</v>
      </c>
    </row>
    <row r="10" spans="1:7" x14ac:dyDescent="0.25">
      <c r="B10" s="8"/>
    </row>
    <row r="11" spans="1:7" s="3" customFormat="1" ht="26.25" x14ac:dyDescent="0.25">
      <c r="B11" s="4" t="s">
        <v>4</v>
      </c>
      <c r="C11" s="4" t="s">
        <v>62</v>
      </c>
      <c r="D11" s="5" t="s">
        <v>5</v>
      </c>
      <c r="E11" s="83" t="s">
        <v>1</v>
      </c>
      <c r="F11" s="84"/>
    </row>
    <row r="12" spans="1:7" s="17" customFormat="1" x14ac:dyDescent="0.25">
      <c r="A12" s="16"/>
      <c r="B12" s="13"/>
      <c r="C12" s="13"/>
      <c r="D12" s="13">
        <f>C12-B12</f>
        <v>0</v>
      </c>
      <c r="E12" s="85"/>
      <c r="F12" s="86"/>
      <c r="G12" s="16"/>
    </row>
    <row r="13" spans="1:7" s="11" customFormat="1" x14ac:dyDescent="0.25">
      <c r="B13" s="12"/>
      <c r="C13" s="12"/>
      <c r="D13" s="13">
        <f t="shared" ref="D13:D26" si="0">C13-B13</f>
        <v>0</v>
      </c>
      <c r="E13" s="80"/>
      <c r="F13" s="81"/>
    </row>
    <row r="14" spans="1:7" s="11" customFormat="1" x14ac:dyDescent="0.25">
      <c r="B14" s="12"/>
      <c r="C14" s="12"/>
      <c r="D14" s="13">
        <f t="shared" si="0"/>
        <v>0</v>
      </c>
      <c r="E14" s="80"/>
      <c r="F14" s="81"/>
    </row>
    <row r="15" spans="1:7" s="11" customFormat="1" x14ac:dyDescent="0.25">
      <c r="B15" s="12"/>
      <c r="C15" s="12"/>
      <c r="D15" s="13">
        <f t="shared" si="0"/>
        <v>0</v>
      </c>
      <c r="E15" s="80"/>
      <c r="F15" s="81"/>
    </row>
    <row r="16" spans="1:7" s="11" customFormat="1" x14ac:dyDescent="0.25">
      <c r="B16" s="12"/>
      <c r="C16" s="12"/>
      <c r="D16" s="13">
        <f t="shared" si="0"/>
        <v>0</v>
      </c>
      <c r="E16" s="80"/>
      <c r="F16" s="81"/>
    </row>
    <row r="17" spans="1:8" s="11" customFormat="1" x14ac:dyDescent="0.25">
      <c r="B17" s="12"/>
      <c r="C17" s="12"/>
      <c r="D17" s="13">
        <f t="shared" si="0"/>
        <v>0</v>
      </c>
      <c r="E17" s="80"/>
      <c r="F17" s="81"/>
    </row>
    <row r="18" spans="1:8" s="11" customFormat="1" x14ac:dyDescent="0.25">
      <c r="B18" s="12"/>
      <c r="C18" s="12"/>
      <c r="D18" s="13">
        <f t="shared" si="0"/>
        <v>0</v>
      </c>
      <c r="E18" s="80"/>
      <c r="F18" s="81"/>
    </row>
    <row r="19" spans="1:8" s="11" customFormat="1" x14ac:dyDescent="0.25">
      <c r="B19" s="12"/>
      <c r="C19" s="12"/>
      <c r="D19" s="13">
        <f t="shared" si="0"/>
        <v>0</v>
      </c>
      <c r="E19" s="80"/>
      <c r="F19" s="81"/>
    </row>
    <row r="20" spans="1:8" s="11" customFormat="1" x14ac:dyDescent="0.25">
      <c r="B20" s="12"/>
      <c r="C20" s="12"/>
      <c r="D20" s="13">
        <f t="shared" si="0"/>
        <v>0</v>
      </c>
      <c r="E20" s="80"/>
      <c r="F20" s="81"/>
    </row>
    <row r="21" spans="1:8" s="11" customFormat="1" x14ac:dyDescent="0.25">
      <c r="B21" s="12"/>
      <c r="C21" s="12"/>
      <c r="D21" s="13">
        <f t="shared" si="0"/>
        <v>0</v>
      </c>
      <c r="E21" s="80"/>
      <c r="F21" s="81"/>
    </row>
    <row r="22" spans="1:8" s="11" customFormat="1" x14ac:dyDescent="0.25">
      <c r="B22" s="12"/>
      <c r="C22" s="12"/>
      <c r="D22" s="13">
        <f t="shared" si="0"/>
        <v>0</v>
      </c>
      <c r="E22" s="80"/>
      <c r="F22" s="81"/>
    </row>
    <row r="23" spans="1:8" s="11" customFormat="1" x14ac:dyDescent="0.25">
      <c r="B23" s="12"/>
      <c r="C23" s="12"/>
      <c r="D23" s="13">
        <f t="shared" si="0"/>
        <v>0</v>
      </c>
      <c r="E23" s="80"/>
      <c r="F23" s="81"/>
    </row>
    <row r="24" spans="1:8" s="11" customFormat="1" x14ac:dyDescent="0.25">
      <c r="B24" s="12"/>
      <c r="C24" s="12"/>
      <c r="D24" s="13">
        <f t="shared" si="0"/>
        <v>0</v>
      </c>
      <c r="E24" s="80"/>
      <c r="F24" s="81"/>
    </row>
    <row r="25" spans="1:8" s="11" customFormat="1" x14ac:dyDescent="0.25">
      <c r="B25" s="12"/>
      <c r="C25" s="12"/>
      <c r="D25" s="13">
        <f t="shared" si="0"/>
        <v>0</v>
      </c>
      <c r="E25" s="80"/>
      <c r="F25" s="81"/>
    </row>
    <row r="26" spans="1:8" s="11" customFormat="1" x14ac:dyDescent="0.25">
      <c r="B26" s="12"/>
      <c r="C26" s="12"/>
      <c r="D26" s="13">
        <f t="shared" si="0"/>
        <v>0</v>
      </c>
      <c r="E26" s="80"/>
      <c r="F26" s="81"/>
    </row>
    <row r="27" spans="1:8" x14ac:dyDescent="0.25">
      <c r="A27" s="9" t="s">
        <v>0</v>
      </c>
      <c r="B27" s="10">
        <f>SUM(B12:B26)</f>
        <v>0</v>
      </c>
      <c r="C27" s="10">
        <f>SUM(C12:C26)</f>
        <v>0</v>
      </c>
      <c r="D27" s="10">
        <f>SUM(D12:D26)</f>
        <v>0</v>
      </c>
      <c r="E27" s="82"/>
      <c r="F27" s="81"/>
      <c r="G27" s="7"/>
    </row>
    <row r="28" spans="1:8" x14ac:dyDescent="0.25">
      <c r="H28" s="2"/>
    </row>
    <row r="29" spans="1:8" x14ac:dyDescent="0.25">
      <c r="F29" s="7"/>
    </row>
    <row r="30" spans="1:8" x14ac:dyDescent="0.25">
      <c r="A30" s="14" t="s">
        <v>6</v>
      </c>
    </row>
  </sheetData>
  <mergeCells count="17">
    <mergeCell ref="E22:F22"/>
    <mergeCell ref="E11:F11"/>
    <mergeCell ref="E12:F12"/>
    <mergeCell ref="E13:F13"/>
    <mergeCell ref="E14:F14"/>
    <mergeCell ref="E15:F15"/>
    <mergeCell ref="E16:F16"/>
    <mergeCell ref="E17:F17"/>
    <mergeCell ref="E18:F18"/>
    <mergeCell ref="E19:F19"/>
    <mergeCell ref="E20:F20"/>
    <mergeCell ref="E21:F21"/>
    <mergeCell ref="E23:F23"/>
    <mergeCell ref="E24:F24"/>
    <mergeCell ref="E25:F25"/>
    <mergeCell ref="E26:F26"/>
    <mergeCell ref="E27:F27"/>
  </mergeCells>
  <pageMargins left="0.7" right="0.7" top="0.75" bottom="0.75" header="0.3" footer="0.3"/>
  <pageSetup paperSize="9" scale="73" orientation="portrait"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ADFC-6470-43E2-982E-F378B14F7A14}">
  <sheetPr>
    <pageSetUpPr fitToPage="1"/>
  </sheetPr>
  <dimension ref="A1:H32"/>
  <sheetViews>
    <sheetView workbookViewId="0">
      <selection activeCell="G15" sqref="G15"/>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 min="7" max="7" width="20.28515625" customWidth="1"/>
  </cols>
  <sheetData>
    <row r="1" spans="1:8" x14ac:dyDescent="0.25">
      <c r="B1" s="15" t="s">
        <v>11</v>
      </c>
    </row>
    <row r="3" spans="1:8" x14ac:dyDescent="0.25">
      <c r="B3" s="8"/>
    </row>
    <row r="4" spans="1:8" x14ac:dyDescent="0.25">
      <c r="B4" t="s">
        <v>2</v>
      </c>
      <c r="C4" s="36">
        <f>'Accounting Statement'!C12</f>
        <v>27376</v>
      </c>
      <c r="D4" t="s">
        <v>61</v>
      </c>
      <c r="E4" s="36">
        <f>'Accounting Statement'!D12</f>
        <v>80370</v>
      </c>
    </row>
    <row r="6" spans="1:8" x14ac:dyDescent="0.25">
      <c r="D6" t="s">
        <v>5</v>
      </c>
      <c r="E6" s="1">
        <f>E4-C4</f>
        <v>52994</v>
      </c>
    </row>
    <row r="7" spans="1:8" x14ac:dyDescent="0.25">
      <c r="D7" t="s">
        <v>39</v>
      </c>
      <c r="E7" s="6">
        <f>IF(AND(C4=0,E4=0),0,IF(C4=0,1,IF(E4=0,-1,(E4-C4)/C4)))</f>
        <v>1.9357831677381647</v>
      </c>
      <c r="F7" t="str">
        <f>IF(E7&lt;-0.15,"yes explain",IF(E7&gt;0.15,"Yes explain","No explanation required"))</f>
        <v>Yes explain</v>
      </c>
    </row>
    <row r="9" spans="1:8" x14ac:dyDescent="0.25">
      <c r="B9" s="8" t="s">
        <v>7</v>
      </c>
    </row>
    <row r="10" spans="1:8" ht="15.75" x14ac:dyDescent="0.3">
      <c r="B10" s="18" t="s">
        <v>41</v>
      </c>
    </row>
    <row r="11" spans="1:8" x14ac:dyDescent="0.25">
      <c r="B11" s="76" t="s">
        <v>63</v>
      </c>
    </row>
    <row r="12" spans="1:8" x14ac:dyDescent="0.25">
      <c r="B12" s="8"/>
    </row>
    <row r="13" spans="1:8" s="3" customFormat="1" ht="26.25" x14ac:dyDescent="0.25">
      <c r="B13" s="4" t="s">
        <v>4</v>
      </c>
      <c r="C13" s="4" t="s">
        <v>62</v>
      </c>
      <c r="D13" s="5" t="s">
        <v>5</v>
      </c>
      <c r="E13" s="83" t="s">
        <v>1</v>
      </c>
      <c r="F13" s="84"/>
      <c r="G13" s="83" t="s">
        <v>64</v>
      </c>
      <c r="H13" s="84"/>
    </row>
    <row r="14" spans="1:8" s="17" customFormat="1" x14ac:dyDescent="0.25">
      <c r="A14" s="16"/>
      <c r="B14" s="68">
        <v>27376</v>
      </c>
      <c r="C14" s="68">
        <v>80370</v>
      </c>
      <c r="D14" s="74">
        <f>C14-B14</f>
        <v>52994</v>
      </c>
      <c r="E14" s="87" t="s">
        <v>74</v>
      </c>
      <c r="F14" s="86"/>
      <c r="G14" s="16"/>
    </row>
    <row r="15" spans="1:8" s="11" customFormat="1" x14ac:dyDescent="0.25">
      <c r="B15" s="12"/>
      <c r="C15" s="12"/>
      <c r="D15" s="74">
        <f t="shared" ref="D15:D28" si="0">C15-B15</f>
        <v>0</v>
      </c>
      <c r="E15" s="80"/>
      <c r="F15" s="81"/>
    </row>
    <row r="16" spans="1:8" s="11" customFormat="1" x14ac:dyDescent="0.25">
      <c r="B16" s="12"/>
      <c r="C16" s="12"/>
      <c r="D16" s="74">
        <f t="shared" si="0"/>
        <v>0</v>
      </c>
      <c r="E16" s="80"/>
      <c r="F16" s="81"/>
    </row>
    <row r="17" spans="1:8" s="11" customFormat="1" x14ac:dyDescent="0.25">
      <c r="B17" s="12"/>
      <c r="C17" s="12"/>
      <c r="D17" s="74">
        <f t="shared" si="0"/>
        <v>0</v>
      </c>
      <c r="E17" s="80"/>
      <c r="F17" s="81"/>
    </row>
    <row r="18" spans="1:8" s="11" customFormat="1" x14ac:dyDescent="0.25">
      <c r="B18" s="12"/>
      <c r="C18" s="12"/>
      <c r="D18" s="74">
        <f t="shared" si="0"/>
        <v>0</v>
      </c>
      <c r="E18" s="80"/>
      <c r="F18" s="81"/>
    </row>
    <row r="19" spans="1:8" s="11" customFormat="1" x14ac:dyDescent="0.25">
      <c r="B19" s="12"/>
      <c r="C19" s="12"/>
      <c r="D19" s="74">
        <f t="shared" si="0"/>
        <v>0</v>
      </c>
      <c r="E19" s="80"/>
      <c r="F19" s="81"/>
    </row>
    <row r="20" spans="1:8" s="11" customFormat="1" x14ac:dyDescent="0.25">
      <c r="B20" s="12"/>
      <c r="C20" s="12"/>
      <c r="D20" s="74">
        <f t="shared" si="0"/>
        <v>0</v>
      </c>
      <c r="E20" s="80"/>
      <c r="F20" s="81"/>
    </row>
    <row r="21" spans="1:8" s="11" customFormat="1" x14ac:dyDescent="0.25">
      <c r="B21" s="12"/>
      <c r="C21" s="12"/>
      <c r="D21" s="74">
        <f t="shared" si="0"/>
        <v>0</v>
      </c>
      <c r="E21" s="80"/>
      <c r="F21" s="81"/>
    </row>
    <row r="22" spans="1:8" s="11" customFormat="1" x14ac:dyDescent="0.25">
      <c r="B22" s="12"/>
      <c r="C22" s="12"/>
      <c r="D22" s="74">
        <f t="shared" si="0"/>
        <v>0</v>
      </c>
      <c r="E22" s="80"/>
      <c r="F22" s="81"/>
    </row>
    <row r="23" spans="1:8" s="11" customFormat="1" x14ac:dyDescent="0.25">
      <c r="B23" s="12"/>
      <c r="C23" s="12"/>
      <c r="D23" s="74">
        <f t="shared" si="0"/>
        <v>0</v>
      </c>
      <c r="E23" s="80"/>
      <c r="F23" s="81"/>
    </row>
    <row r="24" spans="1:8" s="11" customFormat="1" x14ac:dyDescent="0.25">
      <c r="B24" s="12"/>
      <c r="C24" s="12"/>
      <c r="D24" s="74">
        <f t="shared" si="0"/>
        <v>0</v>
      </c>
      <c r="E24" s="80"/>
      <c r="F24" s="81"/>
    </row>
    <row r="25" spans="1:8" s="11" customFormat="1" x14ac:dyDescent="0.25">
      <c r="B25" s="12"/>
      <c r="C25" s="12"/>
      <c r="D25" s="74">
        <f t="shared" si="0"/>
        <v>0</v>
      </c>
      <c r="E25" s="80"/>
      <c r="F25" s="81"/>
    </row>
    <row r="26" spans="1:8" s="11" customFormat="1" x14ac:dyDescent="0.25">
      <c r="B26" s="12"/>
      <c r="C26" s="12"/>
      <c r="D26" s="74">
        <f t="shared" si="0"/>
        <v>0</v>
      </c>
      <c r="E26" s="80"/>
      <c r="F26" s="81"/>
    </row>
    <row r="27" spans="1:8" s="11" customFormat="1" x14ac:dyDescent="0.25">
      <c r="B27" s="12"/>
      <c r="C27" s="12"/>
      <c r="D27" s="74">
        <f t="shared" si="0"/>
        <v>0</v>
      </c>
      <c r="E27" s="80"/>
      <c r="F27" s="81"/>
    </row>
    <row r="28" spans="1:8" s="11" customFormat="1" x14ac:dyDescent="0.25">
      <c r="B28" s="12"/>
      <c r="C28" s="12"/>
      <c r="D28" s="74">
        <f t="shared" si="0"/>
        <v>0</v>
      </c>
      <c r="E28" s="80"/>
      <c r="F28" s="81"/>
    </row>
    <row r="29" spans="1:8" x14ac:dyDescent="0.25">
      <c r="A29" s="9" t="s">
        <v>0</v>
      </c>
      <c r="B29" s="10">
        <f>SUM(B14:B28)</f>
        <v>27376</v>
      </c>
      <c r="C29" s="10">
        <f>SUM(C14:C28)</f>
        <v>80370</v>
      </c>
      <c r="D29" s="75">
        <f>SUM(D14:D28)</f>
        <v>52994</v>
      </c>
      <c r="E29" s="82"/>
      <c r="F29" s="81"/>
      <c r="G29" s="7"/>
    </row>
    <row r="30" spans="1:8" x14ac:dyDescent="0.25">
      <c r="H30" s="2"/>
    </row>
    <row r="31" spans="1:8" x14ac:dyDescent="0.25">
      <c r="F31" s="7"/>
    </row>
    <row r="32" spans="1:8" x14ac:dyDescent="0.25">
      <c r="A32" s="14" t="s">
        <v>6</v>
      </c>
    </row>
  </sheetData>
  <mergeCells count="18">
    <mergeCell ref="E29:F29"/>
    <mergeCell ref="E24:F24"/>
    <mergeCell ref="E13:F13"/>
    <mergeCell ref="E14:F14"/>
    <mergeCell ref="E15:F15"/>
    <mergeCell ref="E16:F16"/>
    <mergeCell ref="E17:F17"/>
    <mergeCell ref="E18:F18"/>
    <mergeCell ref="E19:F19"/>
    <mergeCell ref="E20:F20"/>
    <mergeCell ref="E21:F21"/>
    <mergeCell ref="E22:F22"/>
    <mergeCell ref="E23:F23"/>
    <mergeCell ref="G13:H13"/>
    <mergeCell ref="E25:F25"/>
    <mergeCell ref="E26:F26"/>
    <mergeCell ref="E27:F27"/>
    <mergeCell ref="E28:F28"/>
  </mergeCells>
  <pageMargins left="0.7" right="0.7" top="0.75" bottom="0.75" header="0.3" footer="0.3"/>
  <pageSetup paperSize="9" scale="73" orientation="portrait" r:id="rId1"/>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45DD-14FF-4B6C-9816-262CF75739F0}">
  <sheetPr>
    <pageSetUpPr fitToPage="1"/>
  </sheetPr>
  <dimension ref="B1:G22"/>
  <sheetViews>
    <sheetView workbookViewId="0">
      <selection activeCell="E6" sqref="E6"/>
    </sheetView>
  </sheetViews>
  <sheetFormatPr defaultColWidth="9.140625" defaultRowHeight="16.5" x14ac:dyDescent="0.3"/>
  <cols>
    <col min="1" max="1" width="6.85546875" style="59" bestFit="1" customWidth="1"/>
    <col min="2" max="2" width="11.28515625" style="59" customWidth="1"/>
    <col min="3" max="3" width="10.7109375" style="59" customWidth="1"/>
    <col min="4" max="4" width="10.42578125" style="59" bestFit="1" customWidth="1"/>
    <col min="5" max="5" width="9.85546875" style="59" customWidth="1"/>
    <col min="6" max="6" width="12.5703125" style="59" customWidth="1"/>
    <col min="7" max="16384" width="9.140625" style="59"/>
  </cols>
  <sheetData>
    <row r="1" spans="2:7" x14ac:dyDescent="0.3">
      <c r="B1" s="64" t="s">
        <v>45</v>
      </c>
    </row>
    <row r="3" spans="2:7" x14ac:dyDescent="0.3">
      <c r="B3" s="60"/>
    </row>
    <row r="4" spans="2:7" x14ac:dyDescent="0.3">
      <c r="B4" s="59" t="s">
        <v>46</v>
      </c>
      <c r="C4" s="65">
        <f>'Accounting Statement'!D13</f>
        <v>143636</v>
      </c>
      <c r="D4" s="59" t="s">
        <v>47</v>
      </c>
      <c r="E4" s="65">
        <f>'Accounting Statement'!D8</f>
        <v>51422</v>
      </c>
    </row>
    <row r="6" spans="2:7" x14ac:dyDescent="0.3">
      <c r="D6" s="66"/>
    </row>
    <row r="7" spans="2:7" x14ac:dyDescent="0.3">
      <c r="E7" s="67"/>
    </row>
    <row r="8" spans="2:7" x14ac:dyDescent="0.3">
      <c r="E8" s="60" t="s">
        <v>48</v>
      </c>
      <c r="F8" s="60" t="s">
        <v>48</v>
      </c>
      <c r="G8" s="60" t="s">
        <v>48</v>
      </c>
    </row>
    <row r="9" spans="2:7" x14ac:dyDescent="0.3">
      <c r="B9" s="60" t="s">
        <v>49</v>
      </c>
    </row>
    <row r="10" spans="2:7" x14ac:dyDescent="0.3">
      <c r="C10" s="61" t="s">
        <v>50</v>
      </c>
      <c r="E10" s="61"/>
    </row>
    <row r="11" spans="2:7" x14ac:dyDescent="0.3">
      <c r="C11" s="61" t="s">
        <v>51</v>
      </c>
      <c r="E11" s="61"/>
    </row>
    <row r="12" spans="2:7" x14ac:dyDescent="0.3">
      <c r="C12" s="61" t="s">
        <v>52</v>
      </c>
      <c r="E12" s="61"/>
    </row>
    <row r="13" spans="2:7" x14ac:dyDescent="0.3">
      <c r="C13" s="61" t="s">
        <v>53</v>
      </c>
      <c r="E13" s="61"/>
    </row>
    <row r="14" spans="2:7" x14ac:dyDescent="0.3">
      <c r="C14" s="61" t="s">
        <v>54</v>
      </c>
      <c r="E14" s="61"/>
    </row>
    <row r="15" spans="2:7" x14ac:dyDescent="0.3">
      <c r="C15" s="61" t="s">
        <v>55</v>
      </c>
      <c r="E15" s="61"/>
    </row>
    <row r="16" spans="2:7" x14ac:dyDescent="0.3">
      <c r="C16" s="61" t="s">
        <v>56</v>
      </c>
      <c r="E16" s="61"/>
    </row>
    <row r="17" spans="2:7" x14ac:dyDescent="0.3">
      <c r="F17" s="62">
        <f>SUM(E10:E16)</f>
        <v>0</v>
      </c>
    </row>
    <row r="19" spans="2:7" x14ac:dyDescent="0.3">
      <c r="B19" s="60" t="s">
        <v>57</v>
      </c>
      <c r="E19" s="61"/>
    </row>
    <row r="20" spans="2:7" x14ac:dyDescent="0.3">
      <c r="F20" s="62">
        <f>E19</f>
        <v>0</v>
      </c>
    </row>
    <row r="21" spans="2:7" ht="17.25" thickBot="1" x14ac:dyDescent="0.35">
      <c r="B21" s="60" t="s">
        <v>58</v>
      </c>
      <c r="G21" s="63">
        <f>F17+F20</f>
        <v>0</v>
      </c>
    </row>
    <row r="22" spans="2:7" ht="17.25" thickTop="1" x14ac:dyDescent="0.3"/>
  </sheetData>
  <pageMargins left="0.7" right="0.7" top="0.75" bottom="0.75" header="0.3" footer="0.3"/>
  <pageSetup paperSize="9" orientation="portrait" r:id="rId1"/>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221A-D155-4F57-8165-8FD93BE21DA1}">
  <sheetPr>
    <pageSetUpPr fitToPage="1"/>
  </sheetPr>
  <dimension ref="A1:L40"/>
  <sheetViews>
    <sheetView workbookViewId="0">
      <selection activeCell="B33" sqref="B33"/>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 min="7" max="7" width="22" bestFit="1" customWidth="1"/>
    <col min="8" max="8" width="13.7109375" customWidth="1"/>
  </cols>
  <sheetData>
    <row r="1" spans="1:8" x14ac:dyDescent="0.25">
      <c r="B1" s="15" t="s">
        <v>12</v>
      </c>
    </row>
    <row r="3" spans="1:8" x14ac:dyDescent="0.25">
      <c r="B3" s="8"/>
    </row>
    <row r="4" spans="1:8" x14ac:dyDescent="0.25">
      <c r="B4" t="s">
        <v>2</v>
      </c>
      <c r="C4" s="36">
        <f>'Accounting Statement'!C16</f>
        <v>455689</v>
      </c>
      <c r="D4" t="s">
        <v>61</v>
      </c>
      <c r="E4" s="36">
        <f>'Accounting Statement'!D16</f>
        <v>470188</v>
      </c>
    </row>
    <row r="6" spans="1:8" x14ac:dyDescent="0.25">
      <c r="D6" t="s">
        <v>5</v>
      </c>
      <c r="E6" s="1">
        <f>E4-C4</f>
        <v>14499</v>
      </c>
    </row>
    <row r="7" spans="1:8" x14ac:dyDescent="0.25">
      <c r="D7" t="s">
        <v>39</v>
      </c>
      <c r="E7" s="6">
        <f>IF(AND(C4=0,E4=0),0,IF(C4=0,1,IF(E4=0,-1,(E4-C4)/C4)))</f>
        <v>3.1817752897261069E-2</v>
      </c>
      <c r="F7" t="str">
        <f>IF(E7&lt;-0.15,"yes explain",IF(E7&gt;0.15,"Yes explain","No explanation required - unless there is a capital payment or receipt in excess of 15% of fixed assets"))</f>
        <v>No explanation required - unless there is a capital payment or receipt in excess of 15% of fixed assets</v>
      </c>
    </row>
    <row r="9" spans="1:8" x14ac:dyDescent="0.25">
      <c r="B9" s="8" t="s">
        <v>7</v>
      </c>
    </row>
    <row r="10" spans="1:8" ht="15.75" x14ac:dyDescent="0.3">
      <c r="B10" s="19" t="s">
        <v>13</v>
      </c>
    </row>
    <row r="11" spans="1:8" ht="15.75" x14ac:dyDescent="0.3">
      <c r="B11" s="18" t="s">
        <v>65</v>
      </c>
    </row>
    <row r="12" spans="1:8" s="3" customFormat="1" ht="26.25" customHeight="1" x14ac:dyDescent="0.25">
      <c r="B12" s="4" t="s">
        <v>4</v>
      </c>
      <c r="C12" s="4" t="s">
        <v>62</v>
      </c>
      <c r="D12" s="5" t="s">
        <v>5</v>
      </c>
      <c r="E12" s="83" t="s">
        <v>1</v>
      </c>
      <c r="F12" s="84"/>
      <c r="G12" s="72" t="s">
        <v>69</v>
      </c>
      <c r="H12" s="73" t="s">
        <v>70</v>
      </c>
    </row>
    <row r="13" spans="1:8" s="17" customFormat="1" x14ac:dyDescent="0.25">
      <c r="A13" s="16"/>
      <c r="B13" s="13"/>
      <c r="C13" s="13"/>
      <c r="D13" s="13">
        <f>C13-B13</f>
        <v>0</v>
      </c>
      <c r="E13" s="85"/>
      <c r="F13" s="86"/>
      <c r="G13" s="16"/>
    </row>
    <row r="14" spans="1:8" s="11" customFormat="1" x14ac:dyDescent="0.25">
      <c r="B14" s="12"/>
      <c r="C14" s="12"/>
      <c r="D14" s="13">
        <f t="shared" ref="D14:D27" si="0">C14-B14</f>
        <v>0</v>
      </c>
      <c r="E14" s="80"/>
      <c r="F14" s="81"/>
    </row>
    <row r="15" spans="1:8" s="11" customFormat="1" x14ac:dyDescent="0.25">
      <c r="B15" s="12"/>
      <c r="C15" s="12"/>
      <c r="D15" s="13">
        <f t="shared" si="0"/>
        <v>0</v>
      </c>
      <c r="E15" s="80"/>
      <c r="F15" s="81"/>
    </row>
    <row r="16" spans="1:8" s="11" customFormat="1" x14ac:dyDescent="0.25">
      <c r="B16" s="12"/>
      <c r="C16" s="12"/>
      <c r="D16" s="13">
        <f t="shared" si="0"/>
        <v>0</v>
      </c>
      <c r="E16" s="80"/>
      <c r="F16" s="81"/>
    </row>
    <row r="17" spans="1:12" s="11" customFormat="1" x14ac:dyDescent="0.25">
      <c r="B17" s="12"/>
      <c r="C17" s="12"/>
      <c r="D17" s="13">
        <f t="shared" si="0"/>
        <v>0</v>
      </c>
      <c r="E17" s="80"/>
      <c r="F17" s="81"/>
    </row>
    <row r="18" spans="1:12" s="11" customFormat="1" x14ac:dyDescent="0.25">
      <c r="B18" s="12"/>
      <c r="C18" s="12"/>
      <c r="D18" s="13">
        <f t="shared" si="0"/>
        <v>0</v>
      </c>
      <c r="E18" s="80"/>
      <c r="F18" s="81"/>
      <c r="L18" s="20"/>
    </row>
    <row r="19" spans="1:12" s="11" customFormat="1" x14ac:dyDescent="0.25">
      <c r="B19" s="12"/>
      <c r="C19" s="12"/>
      <c r="D19" s="13">
        <f t="shared" si="0"/>
        <v>0</v>
      </c>
      <c r="E19" s="80"/>
      <c r="F19" s="81"/>
    </row>
    <row r="20" spans="1:12" s="11" customFormat="1" x14ac:dyDescent="0.25">
      <c r="B20" s="12"/>
      <c r="C20" s="12"/>
      <c r="D20" s="13">
        <f t="shared" si="0"/>
        <v>0</v>
      </c>
      <c r="E20" s="80"/>
      <c r="F20" s="81"/>
    </row>
    <row r="21" spans="1:12" s="11" customFormat="1" x14ac:dyDescent="0.25">
      <c r="B21" s="12"/>
      <c r="C21" s="12"/>
      <c r="D21" s="13">
        <f t="shared" si="0"/>
        <v>0</v>
      </c>
      <c r="E21" s="80"/>
      <c r="F21" s="81"/>
    </row>
    <row r="22" spans="1:12" s="11" customFormat="1" x14ac:dyDescent="0.25">
      <c r="B22" s="12"/>
      <c r="C22" s="12"/>
      <c r="D22" s="13">
        <f t="shared" si="0"/>
        <v>0</v>
      </c>
      <c r="E22" s="80"/>
      <c r="F22" s="81"/>
    </row>
    <row r="23" spans="1:12" s="11" customFormat="1" x14ac:dyDescent="0.25">
      <c r="B23" s="12"/>
      <c r="C23" s="12"/>
      <c r="D23" s="13">
        <f t="shared" si="0"/>
        <v>0</v>
      </c>
      <c r="E23" s="80"/>
      <c r="F23" s="81"/>
    </row>
    <row r="24" spans="1:12" s="11" customFormat="1" x14ac:dyDescent="0.25">
      <c r="B24" s="12"/>
      <c r="C24" s="12"/>
      <c r="D24" s="13">
        <f t="shared" si="0"/>
        <v>0</v>
      </c>
      <c r="E24" s="80"/>
      <c r="F24" s="81"/>
    </row>
    <row r="25" spans="1:12" s="11" customFormat="1" x14ac:dyDescent="0.25">
      <c r="B25" s="12"/>
      <c r="C25" s="12"/>
      <c r="D25" s="13">
        <f t="shared" si="0"/>
        <v>0</v>
      </c>
      <c r="E25" s="80"/>
      <c r="F25" s="81"/>
    </row>
    <row r="26" spans="1:12" s="11" customFormat="1" x14ac:dyDescent="0.25">
      <c r="B26" s="12"/>
      <c r="C26" s="12"/>
      <c r="D26" s="13">
        <f t="shared" si="0"/>
        <v>0</v>
      </c>
      <c r="E26" s="80"/>
      <c r="F26" s="81"/>
    </row>
    <row r="27" spans="1:12" s="11" customFormat="1" x14ac:dyDescent="0.25">
      <c r="B27" s="12"/>
      <c r="C27" s="12"/>
      <c r="D27" s="13">
        <f t="shared" si="0"/>
        <v>0</v>
      </c>
      <c r="E27" s="80"/>
      <c r="F27" s="81"/>
    </row>
    <row r="28" spans="1:12" x14ac:dyDescent="0.25">
      <c r="A28" s="9" t="s">
        <v>0</v>
      </c>
      <c r="B28" s="10">
        <f>SUM(B13:B27)</f>
        <v>0</v>
      </c>
      <c r="C28" s="10">
        <f>SUM(C13:C27)</f>
        <v>0</v>
      </c>
      <c r="D28" s="10">
        <f>SUM(D13:D27)</f>
        <v>0</v>
      </c>
      <c r="E28" s="82"/>
      <c r="F28" s="81"/>
      <c r="G28" s="7"/>
    </row>
    <row r="29" spans="1:12" x14ac:dyDescent="0.25">
      <c r="H29" s="2"/>
    </row>
    <row r="30" spans="1:12" x14ac:dyDescent="0.25">
      <c r="A30" s="14" t="s">
        <v>6</v>
      </c>
      <c r="F30" s="7"/>
    </row>
    <row r="32" spans="1:12" ht="15.75" x14ac:dyDescent="0.3">
      <c r="B32" s="18" t="s">
        <v>66</v>
      </c>
    </row>
    <row r="33" spans="1:8" x14ac:dyDescent="0.25">
      <c r="B33" t="s">
        <v>71</v>
      </c>
    </row>
    <row r="34" spans="1:8" x14ac:dyDescent="0.25">
      <c r="B34" t="s">
        <v>2</v>
      </c>
      <c r="C34" s="36">
        <f>'Accounting Statement'!C45</f>
        <v>0</v>
      </c>
      <c r="D34" t="s">
        <v>61</v>
      </c>
      <c r="E34" s="36">
        <f>'Accounting Statement'!D45</f>
        <v>0</v>
      </c>
    </row>
    <row r="36" spans="1:8" ht="30" x14ac:dyDescent="0.25">
      <c r="A36" s="3"/>
      <c r="B36" s="4" t="s">
        <v>4</v>
      </c>
      <c r="C36" s="4" t="s">
        <v>62</v>
      </c>
      <c r="D36" s="5" t="s">
        <v>5</v>
      </c>
      <c r="E36" s="83" t="s">
        <v>1</v>
      </c>
      <c r="F36" s="84"/>
      <c r="G36" s="72" t="s">
        <v>69</v>
      </c>
      <c r="H36" s="73" t="s">
        <v>70</v>
      </c>
    </row>
    <row r="37" spans="1:8" x14ac:dyDescent="0.25">
      <c r="A37" s="16"/>
      <c r="B37" s="13"/>
      <c r="C37" s="13"/>
      <c r="D37" s="13">
        <f>C37-B37</f>
        <v>0</v>
      </c>
      <c r="E37" s="85"/>
      <c r="F37" s="86"/>
      <c r="G37" s="16"/>
      <c r="H37" s="17"/>
    </row>
    <row r="38" spans="1:8" x14ac:dyDescent="0.25">
      <c r="A38" s="11"/>
      <c r="B38" s="12"/>
      <c r="C38" s="12"/>
      <c r="D38" s="13">
        <f t="shared" ref="D38:D39" si="1">C38-B38</f>
        <v>0</v>
      </c>
      <c r="E38" s="80"/>
      <c r="F38" s="81"/>
      <c r="G38" s="11"/>
      <c r="H38" s="11"/>
    </row>
    <row r="39" spans="1:8" x14ac:dyDescent="0.25">
      <c r="A39" s="11"/>
      <c r="B39" s="12"/>
      <c r="C39" s="12"/>
      <c r="D39" s="13">
        <f t="shared" si="1"/>
        <v>0</v>
      </c>
      <c r="E39" s="80"/>
      <c r="F39" s="81"/>
      <c r="G39" s="11"/>
      <c r="H39" s="11"/>
    </row>
    <row r="40" spans="1:8" x14ac:dyDescent="0.25">
      <c r="A40" s="9" t="s">
        <v>0</v>
      </c>
      <c r="B40" s="10">
        <f>SUM(B37:B39)</f>
        <v>0</v>
      </c>
      <c r="C40" s="10">
        <f>SUM(C37:C39)</f>
        <v>0</v>
      </c>
      <c r="D40" s="10">
        <f>SUM(D37:D39)</f>
        <v>0</v>
      </c>
      <c r="E40" s="82"/>
      <c r="F40" s="81"/>
      <c r="G40" s="7"/>
    </row>
  </sheetData>
  <mergeCells count="22">
    <mergeCell ref="E23:F23"/>
    <mergeCell ref="E12:F12"/>
    <mergeCell ref="E13:F13"/>
    <mergeCell ref="E14:F14"/>
    <mergeCell ref="E15:F15"/>
    <mergeCell ref="E16:F16"/>
    <mergeCell ref="E17:F17"/>
    <mergeCell ref="E18:F18"/>
    <mergeCell ref="E19:F19"/>
    <mergeCell ref="E20:F20"/>
    <mergeCell ref="E21:F21"/>
    <mergeCell ref="E22:F22"/>
    <mergeCell ref="E24:F24"/>
    <mergeCell ref="E25:F25"/>
    <mergeCell ref="E26:F26"/>
    <mergeCell ref="E27:F27"/>
    <mergeCell ref="E28:F28"/>
    <mergeCell ref="E40:F40"/>
    <mergeCell ref="E39:F39"/>
    <mergeCell ref="E36:F36"/>
    <mergeCell ref="E37:F37"/>
    <mergeCell ref="E38:F38"/>
  </mergeCells>
  <pageMargins left="0.7" right="0.7" top="0.75" bottom="0.75" header="0.3" footer="0.3"/>
  <pageSetup paperSize="9" scale="73" orientation="portrait"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B083-BAB5-4F60-9BA4-1813101D1082}">
  <sheetPr>
    <pageSetUpPr fitToPage="1"/>
  </sheetPr>
  <dimension ref="A1:H22"/>
  <sheetViews>
    <sheetView workbookViewId="0">
      <selection activeCell="E16" sqref="E16:F16"/>
    </sheetView>
  </sheetViews>
  <sheetFormatPr defaultRowHeight="15" x14ac:dyDescent="0.25"/>
  <cols>
    <col min="1" max="1" width="6.85546875" bestFit="1" customWidth="1"/>
    <col min="2" max="2" width="11.28515625" customWidth="1"/>
    <col min="3" max="3" width="10.7109375" customWidth="1"/>
    <col min="4" max="4" width="10.42578125" bestFit="1" customWidth="1"/>
    <col min="5" max="5" width="9.85546875" customWidth="1"/>
    <col min="6" max="6" width="70.7109375" bestFit="1" customWidth="1"/>
  </cols>
  <sheetData>
    <row r="1" spans="1:7" x14ac:dyDescent="0.25">
      <c r="B1" s="15" t="s">
        <v>14</v>
      </c>
    </row>
    <row r="3" spans="1:7" x14ac:dyDescent="0.25">
      <c r="B3" s="8"/>
    </row>
    <row r="4" spans="1:7" x14ac:dyDescent="0.25">
      <c r="B4" t="s">
        <v>2</v>
      </c>
      <c r="C4" s="36">
        <f>'Accounting Statement'!C17</f>
        <v>0</v>
      </c>
      <c r="D4" t="s">
        <v>61</v>
      </c>
      <c r="E4" s="36">
        <f>'Accounting Statement'!D17</f>
        <v>0</v>
      </c>
    </row>
    <row r="6" spans="1:7" x14ac:dyDescent="0.25">
      <c r="D6" t="s">
        <v>5</v>
      </c>
      <c r="E6" s="1">
        <f>F4-C4</f>
        <v>0</v>
      </c>
    </row>
    <row r="7" spans="1:7" x14ac:dyDescent="0.25">
      <c r="E7" s="6">
        <f>IF(AND(C4=0,E4=0),0,IF(C4=0,1,IF(E4=0,-1,(E4-C4)/C4)))</f>
        <v>0</v>
      </c>
      <c r="F7" t="str">
        <f>IF(D12&lt;-0.15,"yes explain",IF(D12&gt;0.15,"Yes explain","No explanation required"))</f>
        <v>No explanation required</v>
      </c>
    </row>
    <row r="9" spans="1:7" x14ac:dyDescent="0.25">
      <c r="B9" s="8" t="s">
        <v>7</v>
      </c>
    </row>
    <row r="10" spans="1:7" ht="15.75" x14ac:dyDescent="0.3">
      <c r="B10" s="18" t="s">
        <v>67</v>
      </c>
    </row>
    <row r="11" spans="1:7" s="3" customFormat="1" ht="26.25" x14ac:dyDescent="0.25">
      <c r="B11" s="4" t="s">
        <v>4</v>
      </c>
      <c r="C11" s="4" t="s">
        <v>62</v>
      </c>
      <c r="D11" s="5" t="s">
        <v>5</v>
      </c>
      <c r="E11" s="83" t="s">
        <v>1</v>
      </c>
      <c r="F11" s="84"/>
    </row>
    <row r="12" spans="1:7" s="17" customFormat="1" x14ac:dyDescent="0.25">
      <c r="A12" s="16"/>
      <c r="B12" s="13"/>
      <c r="C12" s="13"/>
      <c r="D12" s="13">
        <f>C12-B12</f>
        <v>0</v>
      </c>
      <c r="E12" s="85"/>
      <c r="F12" s="86"/>
      <c r="G12" s="16"/>
    </row>
    <row r="13" spans="1:7" s="11" customFormat="1" x14ac:dyDescent="0.25">
      <c r="B13" s="12"/>
      <c r="C13" s="12"/>
      <c r="D13" s="13">
        <f t="shared" ref="D13:D18" si="0">C13-B13</f>
        <v>0</v>
      </c>
      <c r="E13" s="80"/>
      <c r="F13" s="81"/>
    </row>
    <row r="14" spans="1:7" s="11" customFormat="1" x14ac:dyDescent="0.25">
      <c r="B14" s="12"/>
      <c r="C14" s="12"/>
      <c r="D14" s="13">
        <f t="shared" si="0"/>
        <v>0</v>
      </c>
      <c r="E14" s="80"/>
      <c r="F14" s="81"/>
    </row>
    <row r="15" spans="1:7" s="11" customFormat="1" x14ac:dyDescent="0.25">
      <c r="B15" s="12"/>
      <c r="C15" s="12"/>
      <c r="D15" s="13">
        <f t="shared" si="0"/>
        <v>0</v>
      </c>
      <c r="E15" s="80"/>
      <c r="F15" s="81"/>
    </row>
    <row r="16" spans="1:7" s="11" customFormat="1" x14ac:dyDescent="0.25">
      <c r="B16" s="12"/>
      <c r="C16" s="12"/>
      <c r="D16" s="13">
        <f t="shared" si="0"/>
        <v>0</v>
      </c>
      <c r="E16" s="80"/>
      <c r="F16" s="81"/>
    </row>
    <row r="17" spans="1:8" s="11" customFormat="1" x14ac:dyDescent="0.25">
      <c r="B17" s="12"/>
      <c r="C17" s="12"/>
      <c r="D17" s="13">
        <f t="shared" si="0"/>
        <v>0</v>
      </c>
      <c r="E17" s="80"/>
      <c r="F17" s="81"/>
    </row>
    <row r="18" spans="1:8" s="11" customFormat="1" x14ac:dyDescent="0.25">
      <c r="B18" s="12"/>
      <c r="C18" s="12"/>
      <c r="D18" s="13">
        <f t="shared" si="0"/>
        <v>0</v>
      </c>
      <c r="E18" s="80"/>
      <c r="F18" s="81"/>
    </row>
    <row r="19" spans="1:8" x14ac:dyDescent="0.25">
      <c r="A19" s="9" t="s">
        <v>0</v>
      </c>
      <c r="B19" s="10">
        <f>SUM(B12:B18)</f>
        <v>0</v>
      </c>
      <c r="C19" s="10">
        <f>SUM(C12:C18)</f>
        <v>0</v>
      </c>
      <c r="D19" s="10">
        <f>SUM(D12:D18)</f>
        <v>0</v>
      </c>
      <c r="E19" s="82"/>
      <c r="F19" s="81"/>
      <c r="G19" s="7"/>
    </row>
    <row r="20" spans="1:8" x14ac:dyDescent="0.25">
      <c r="H20" s="2"/>
    </row>
    <row r="21" spans="1:8" x14ac:dyDescent="0.25">
      <c r="F21" s="7"/>
    </row>
    <row r="22" spans="1:8" x14ac:dyDescent="0.25">
      <c r="A22" s="14" t="s">
        <v>6</v>
      </c>
    </row>
  </sheetData>
  <mergeCells count="9">
    <mergeCell ref="E11:F11"/>
    <mergeCell ref="E12:F12"/>
    <mergeCell ref="E13:F13"/>
    <mergeCell ref="E15:F15"/>
    <mergeCell ref="E16:F16"/>
    <mergeCell ref="E17:F17"/>
    <mergeCell ref="E18:F18"/>
    <mergeCell ref="E19:F19"/>
    <mergeCell ref="E14:F14"/>
  </mergeCells>
  <pageMargins left="0.7" right="0.7" top="0.75" bottom="0.75" header="0.3" footer="0.3"/>
  <pageSetup paperSize="9" scale="73" orientation="portrait"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TemplafyTemplateConfiguration><![CDATA[{"transformationConfigurations":[],"templateName":"blankspreadsheet","templateDescription":"","enableDocumentContentUpdater":false,"version":"2.0"}]]></TemplafyTemplateConfiguration>
</file>

<file path=customXml/item2.xml><?xml version="1.0" encoding="utf-8"?>
<TemplafyFormConfiguration><![CDATA[{"formFields":[],"formDataEntries":[]}]]></TemplafyFormConfiguration>
</file>

<file path=customXml/itemProps1.xml><?xml version="1.0" encoding="utf-8"?>
<ds:datastoreItem xmlns:ds="http://schemas.openxmlformats.org/officeDocument/2006/customXml" ds:itemID="{3F1AD0D3-C2B2-41A7-8D84-5B653192951F}">
  <ds:schemaRefs/>
</ds:datastoreItem>
</file>

<file path=customXml/itemProps2.xml><?xml version="1.0" encoding="utf-8"?>
<ds:datastoreItem xmlns:ds="http://schemas.openxmlformats.org/officeDocument/2006/customXml" ds:itemID="{460E185F-155A-4A0D-81DB-4F839B431F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Accounting Statement</vt:lpstr>
      <vt:lpstr>Box 2 Precept</vt:lpstr>
      <vt:lpstr>Box 3 Receipts</vt:lpstr>
      <vt:lpstr>Box 4 Staff costs</vt:lpstr>
      <vt:lpstr>Box 5 Loan repayments</vt:lpstr>
      <vt:lpstr>Box 6 Payments</vt:lpstr>
      <vt:lpstr>Reserves</vt:lpstr>
      <vt:lpstr>Box 9 Fixed assets</vt:lpstr>
      <vt:lpstr>Box 10 Borrowings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Paterson</dc:creator>
  <cp:lastModifiedBy>Puddletown Clerk</cp:lastModifiedBy>
  <cp:lastPrinted>2023-03-20T07:35:33Z</cp:lastPrinted>
  <dcterms:created xsi:type="dcterms:W3CDTF">2023-03-10T09:35:56Z</dcterms:created>
  <dcterms:modified xsi:type="dcterms:W3CDTF">2024-06-06T07:20:22Z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bdouk</vt:lpwstr>
  </property>
  <property fmtid="{D5CDD505-2E9C-101B-9397-08002B2CF9AE}" pid="3" name="TemplafyTemplateId">
    <vt:lpwstr>638049558570502417</vt:lpwstr>
  </property>
  <property fmtid="{D5CDD505-2E9C-101B-9397-08002B2CF9AE}" pid="4" name="TemplafyUserProfileId">
    <vt:lpwstr>637877655583934326</vt:lpwstr>
  </property>
  <property fmtid="{D5CDD505-2E9C-101B-9397-08002B2CF9AE}" pid="5" name="TemplafyLanguageCode">
    <vt:lpwstr>en-GB</vt:lpwstr>
  </property>
  <property fmtid="{D5CDD505-2E9C-101B-9397-08002B2CF9AE}" pid="6" name="TemplafyFromBlank">
    <vt:bool>true</vt:bool>
  </property>
</Properties>
</file>